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0" windowWidth="9720" windowHeight="7140" tabRatio="777"/>
  </bookViews>
  <sheets>
    <sheet name="военная подготовка итог команды" sheetId="16" r:id="rId1"/>
    <sheet name="Сборка и разборка Ком" sheetId="34" r:id="rId2"/>
    <sheet name="АК по местам лично" sheetId="36" r:id="rId3"/>
    <sheet name="разборка л.ком. " sheetId="27" r:id="rId4"/>
    <sheet name="строй 1 судья" sheetId="28" state="hidden" r:id="rId5"/>
    <sheet name="строй 2 судья" sheetId="35" state="hidden" r:id="rId6"/>
    <sheet name="строевая подготовка" sheetId="32" r:id="rId7"/>
  </sheets>
  <definedNames>
    <definedName name="_xlnm._FilterDatabase" localSheetId="2" hidden="1">'АК по местам лично'!$G$6:$G$229</definedName>
    <definedName name="_xlnm._FilterDatabase" localSheetId="0" hidden="1">'военная подготовка итог команды'!$A$8:$L$8</definedName>
    <definedName name="_xlnm._FilterDatabase" localSheetId="3" hidden="1">'разборка л.ком. '!$A$5:$N$5</definedName>
    <definedName name="_xlnm._FilterDatabase" localSheetId="1" hidden="1">'Сборка и разборка Ком'!$C$8:$C$35</definedName>
    <definedName name="_xlnm._FilterDatabase" localSheetId="6" hidden="1">'строевая подготовка'!$B$7:$H$7</definedName>
    <definedName name="_xlnm._FilterDatabase" localSheetId="4" hidden="1">'строй 1 судья'!$A$6:$L$6</definedName>
    <definedName name="_xlnm._FilterDatabase" localSheetId="5" hidden="1">'строй 2 судья'!$A$6:$L$6</definedName>
    <definedName name="_xlnm.Print_Titles" localSheetId="2">'АК по местам лично'!$3:$4</definedName>
    <definedName name="_xlnm.Print_Titles" localSheetId="0">'военная подготовка итог команды'!$4:$8</definedName>
    <definedName name="_xlnm.Print_Titles" localSheetId="3">'разборка л.ком. '!$3:$4</definedName>
    <definedName name="_xlnm.Print_Titles" localSheetId="1">'Сборка и разборка Ком'!$4:$7</definedName>
    <definedName name="_xlnm.Print_Titles" localSheetId="6">'строевая подготовка'!$7:$7</definedName>
    <definedName name="_xlnm.Print_Titles" localSheetId="4">'строй 1 судья'!$4:$6</definedName>
    <definedName name="_xlnm.Print_Titles" localSheetId="5">'строй 2 судья'!$4:$6</definedName>
    <definedName name="_xlnm.Print_Area" localSheetId="2">'АК по местам лично'!$A$1:$H$229</definedName>
    <definedName name="_xlnm.Print_Area" localSheetId="0">'военная подготовка итог команды'!$A$1:$L$40</definedName>
    <definedName name="_xlnm.Print_Area" localSheetId="3">'разборка л.ком. '!$A$1:$L$277</definedName>
    <definedName name="_xlnm.Print_Area" localSheetId="1">'Сборка и разборка Ком'!$A$1:$J$36</definedName>
    <definedName name="_xlnm.Print_Area" localSheetId="6">'строевая подготовка'!$A$1:$I$41</definedName>
    <definedName name="_xlnm.Print_Area" localSheetId="4">'строй 1 судья'!$A$1:$L$52</definedName>
    <definedName name="_xlnm.Print_Area" localSheetId="5">'строй 2 судья'!$A$1:$L$52</definedName>
  </definedNames>
  <calcPr calcId="145621"/>
</workbook>
</file>

<file path=xl/calcChain.xml><?xml version="1.0" encoding="utf-8"?>
<calcChain xmlns="http://schemas.openxmlformats.org/spreadsheetml/2006/main">
  <c r="J11" i="16" l="1"/>
  <c r="J12" i="16"/>
  <c r="J13" i="16"/>
  <c r="J15" i="16"/>
  <c r="J16" i="16"/>
  <c r="J14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36" i="16"/>
  <c r="J29" i="16"/>
  <c r="J30" i="16"/>
  <c r="J31" i="16"/>
  <c r="J32" i="16"/>
  <c r="J37" i="16"/>
  <c r="J33" i="16"/>
  <c r="J34" i="16"/>
  <c r="J35" i="16"/>
  <c r="J38" i="16"/>
  <c r="J10" i="16"/>
  <c r="J9" i="16"/>
  <c r="O263" i="27" l="1"/>
  <c r="N263" i="27"/>
  <c r="O253" i="27"/>
  <c r="N253" i="27"/>
  <c r="O244" i="27"/>
  <c r="N244" i="27"/>
  <c r="G247" i="27"/>
  <c r="G242" i="27"/>
  <c r="O236" i="27"/>
  <c r="O226" i="27"/>
  <c r="N226" i="27"/>
  <c r="N218" i="27"/>
  <c r="O218" i="27"/>
  <c r="O208" i="27"/>
  <c r="N208" i="27"/>
  <c r="G212" i="27"/>
  <c r="E9" i="34" l="1"/>
  <c r="E10" i="34" s="1"/>
  <c r="E11" i="34" s="1"/>
  <c r="E12" i="34" s="1"/>
  <c r="E13" i="34" s="1"/>
  <c r="E14" i="34" s="1"/>
  <c r="E15" i="34" s="1"/>
  <c r="E16" i="34" s="1"/>
  <c r="E17" i="34" s="1"/>
  <c r="E18" i="34" s="1"/>
  <c r="E19" i="34" s="1"/>
  <c r="E20" i="34" s="1"/>
  <c r="E21" i="34" s="1"/>
  <c r="E22" i="34" s="1"/>
  <c r="E23" i="34" s="1"/>
  <c r="E24" i="34" s="1"/>
  <c r="E25" i="34" s="1"/>
  <c r="E26" i="34" s="1"/>
  <c r="E27" i="34" s="1"/>
  <c r="E28" i="34" s="1"/>
  <c r="E29" i="34" s="1"/>
  <c r="E30" i="34" s="1"/>
  <c r="E31" i="34" s="1"/>
  <c r="E32" i="34" s="1"/>
  <c r="E33" i="34" s="1"/>
  <c r="E34" i="34" s="1"/>
  <c r="E35" i="34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H7" i="36"/>
  <c r="H8" i="36" s="1"/>
  <c r="H9" i="36" s="1"/>
  <c r="H10" i="36" s="1"/>
  <c r="H11" i="36" s="1"/>
  <c r="H12" i="36" s="1"/>
  <c r="H13" i="36" s="1"/>
  <c r="H14" i="36" s="1"/>
  <c r="H15" i="36" s="1"/>
  <c r="H16" i="36" s="1"/>
  <c r="H17" i="36" s="1"/>
  <c r="H18" i="36" s="1"/>
  <c r="H19" i="36" s="1"/>
  <c r="H20" i="36" s="1"/>
  <c r="H21" i="36" s="1"/>
  <c r="H22" i="36" s="1"/>
  <c r="H23" i="36" s="1"/>
  <c r="H24" i="36" s="1"/>
  <c r="H25" i="36" s="1"/>
  <c r="H26" i="36" s="1"/>
  <c r="H27" i="36" s="1"/>
  <c r="H28" i="36" s="1"/>
  <c r="H29" i="36" s="1"/>
  <c r="H30" i="36" s="1"/>
  <c r="H31" i="36" s="1"/>
  <c r="H32" i="36" s="1"/>
  <c r="H33" i="36" s="1"/>
  <c r="H34" i="36" s="1"/>
  <c r="H35" i="36" s="1"/>
  <c r="H36" i="36" s="1"/>
  <c r="H37" i="36" s="1"/>
  <c r="H38" i="36" s="1"/>
  <c r="H39" i="36" s="1"/>
  <c r="H40" i="36" s="1"/>
  <c r="H41" i="36" s="1"/>
  <c r="H42" i="36" s="1"/>
  <c r="H43" i="36" s="1"/>
  <c r="H44" i="36" s="1"/>
  <c r="H45" i="36" s="1"/>
  <c r="H46" i="36" s="1"/>
  <c r="H47" i="36" s="1"/>
  <c r="H48" i="36" s="1"/>
  <c r="H49" i="36" s="1"/>
  <c r="H50" i="36" s="1"/>
  <c r="H51" i="36" s="1"/>
  <c r="H52" i="36" s="1"/>
  <c r="H53" i="36" s="1"/>
  <c r="H54" i="36" s="1"/>
  <c r="H55" i="36" s="1"/>
  <c r="H56" i="36" s="1"/>
  <c r="H57" i="36" s="1"/>
  <c r="H58" i="36" s="1"/>
  <c r="H59" i="36" s="1"/>
  <c r="H60" i="36" s="1"/>
  <c r="H61" i="36" s="1"/>
  <c r="H62" i="36" s="1"/>
  <c r="H63" i="36" s="1"/>
  <c r="H64" i="36" s="1"/>
  <c r="H65" i="36" s="1"/>
  <c r="H66" i="36" s="1"/>
  <c r="H67" i="36" s="1"/>
  <c r="H68" i="36" s="1"/>
  <c r="H69" i="36" s="1"/>
  <c r="H70" i="36" s="1"/>
  <c r="H71" i="36" s="1"/>
  <c r="H72" i="36" s="1"/>
  <c r="H73" i="36" s="1"/>
  <c r="H74" i="36" s="1"/>
  <c r="H75" i="36" s="1"/>
  <c r="H76" i="36" s="1"/>
  <c r="H77" i="36" s="1"/>
  <c r="H78" i="36" s="1"/>
  <c r="H79" i="36" s="1"/>
  <c r="H80" i="36" s="1"/>
  <c r="H81" i="36" s="1"/>
  <c r="H82" i="36" s="1"/>
  <c r="H83" i="36" s="1"/>
  <c r="H84" i="36" s="1"/>
  <c r="H85" i="36" s="1"/>
  <c r="H86" i="36" s="1"/>
  <c r="H87" i="36" s="1"/>
  <c r="H88" i="36" s="1"/>
  <c r="H89" i="36" s="1"/>
  <c r="H90" i="36" s="1"/>
  <c r="H91" i="36" s="1"/>
  <c r="H92" i="36" s="1"/>
  <c r="H93" i="36" s="1"/>
  <c r="H94" i="36" s="1"/>
  <c r="H95" i="36" s="1"/>
  <c r="H96" i="36" s="1"/>
  <c r="H97" i="36" s="1"/>
  <c r="H98" i="36" s="1"/>
  <c r="H99" i="36" s="1"/>
  <c r="H100" i="36" s="1"/>
  <c r="H101" i="36" s="1"/>
  <c r="H102" i="36" s="1"/>
  <c r="H103" i="36" s="1"/>
  <c r="H104" i="36" s="1"/>
  <c r="H105" i="36" s="1"/>
  <c r="H106" i="36" s="1"/>
  <c r="H107" i="36" s="1"/>
  <c r="H108" i="36" s="1"/>
  <c r="H109" i="36" s="1"/>
  <c r="H110" i="36" s="1"/>
  <c r="H111" i="36" s="1"/>
  <c r="H112" i="36" s="1"/>
  <c r="H113" i="36" s="1"/>
  <c r="H114" i="36" s="1"/>
  <c r="H115" i="36" s="1"/>
  <c r="H116" i="36" s="1"/>
  <c r="H117" i="36" s="1"/>
  <c r="H118" i="36" s="1"/>
  <c r="H119" i="36" s="1"/>
  <c r="H120" i="36" s="1"/>
  <c r="H121" i="36" s="1"/>
  <c r="H122" i="36" s="1"/>
  <c r="H123" i="36" s="1"/>
  <c r="H124" i="36" s="1"/>
  <c r="H125" i="36" s="1"/>
  <c r="H126" i="36" s="1"/>
  <c r="H127" i="36" s="1"/>
  <c r="H128" i="36" s="1"/>
  <c r="H129" i="36" s="1"/>
  <c r="H130" i="36" s="1"/>
  <c r="H131" i="36" s="1"/>
  <c r="H132" i="36" s="1"/>
  <c r="H133" i="36" s="1"/>
  <c r="H134" i="36" s="1"/>
  <c r="H135" i="36" s="1"/>
  <c r="H136" i="36" s="1"/>
  <c r="H137" i="36" s="1"/>
  <c r="H138" i="36" s="1"/>
  <c r="H139" i="36" s="1"/>
  <c r="H140" i="36" s="1"/>
  <c r="H141" i="36" s="1"/>
  <c r="H142" i="36" s="1"/>
  <c r="H143" i="36" s="1"/>
  <c r="H144" i="36" s="1"/>
  <c r="H145" i="36" s="1"/>
  <c r="H146" i="36" s="1"/>
  <c r="H147" i="36" s="1"/>
  <c r="H148" i="36" s="1"/>
  <c r="H149" i="36" s="1"/>
  <c r="H150" i="36" s="1"/>
  <c r="H151" i="36" s="1"/>
  <c r="H152" i="36" s="1"/>
  <c r="H153" i="36" s="1"/>
  <c r="H154" i="36" s="1"/>
  <c r="H155" i="36" s="1"/>
  <c r="H156" i="36" s="1"/>
  <c r="H157" i="36" s="1"/>
  <c r="H158" i="36" s="1"/>
  <c r="H159" i="36" s="1"/>
  <c r="H160" i="36" s="1"/>
  <c r="H161" i="36" s="1"/>
  <c r="H162" i="36" s="1"/>
  <c r="H163" i="36" s="1"/>
  <c r="H164" i="36" s="1"/>
  <c r="H165" i="36" s="1"/>
  <c r="H166" i="36" s="1"/>
  <c r="H167" i="36" s="1"/>
  <c r="H168" i="36" s="1"/>
  <c r="H169" i="36" s="1"/>
  <c r="H170" i="36" s="1"/>
  <c r="H171" i="36" s="1"/>
  <c r="H172" i="36" s="1"/>
  <c r="H173" i="36" s="1"/>
  <c r="H174" i="36" s="1"/>
  <c r="H175" i="36" s="1"/>
  <c r="H176" i="36" s="1"/>
  <c r="H177" i="36" s="1"/>
  <c r="H178" i="36" s="1"/>
  <c r="H179" i="36" s="1"/>
  <c r="H180" i="36" s="1"/>
  <c r="H181" i="36" s="1"/>
  <c r="H182" i="36" s="1"/>
  <c r="H183" i="36" s="1"/>
  <c r="H184" i="36" s="1"/>
  <c r="H185" i="36" s="1"/>
  <c r="H186" i="36" s="1"/>
  <c r="H187" i="36" s="1"/>
  <c r="H188" i="36" s="1"/>
  <c r="H189" i="36" s="1"/>
  <c r="H190" i="36" s="1"/>
  <c r="H191" i="36" s="1"/>
  <c r="H192" i="36" s="1"/>
  <c r="H193" i="36" s="1"/>
  <c r="H194" i="36" s="1"/>
  <c r="H195" i="36" s="1"/>
  <c r="H196" i="36" s="1"/>
  <c r="H197" i="36" s="1"/>
  <c r="H198" i="36" s="1"/>
  <c r="H199" i="36" s="1"/>
  <c r="H200" i="36" s="1"/>
  <c r="H201" i="36" s="1"/>
  <c r="H202" i="36" s="1"/>
  <c r="H203" i="36" s="1"/>
  <c r="H204" i="36" s="1"/>
  <c r="H205" i="36" s="1"/>
  <c r="H206" i="36" s="1"/>
  <c r="H207" i="36" s="1"/>
  <c r="H208" i="36" s="1"/>
  <c r="H209" i="36" s="1"/>
  <c r="H210" i="36" s="1"/>
  <c r="H211" i="36" s="1"/>
  <c r="H212" i="36" s="1"/>
  <c r="H213" i="36" s="1"/>
  <c r="H214" i="36" s="1"/>
  <c r="H215" i="36" s="1"/>
  <c r="H216" i="36" s="1"/>
  <c r="H217" i="36" s="1"/>
  <c r="H218" i="36" s="1"/>
  <c r="H219" i="36" s="1"/>
  <c r="H220" i="36" s="1"/>
  <c r="H221" i="36" s="1"/>
  <c r="H222" i="36" s="1"/>
  <c r="H223" i="36" s="1"/>
  <c r="H224" i="36" s="1"/>
  <c r="A7" i="36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110" i="36" s="1"/>
  <c r="A111" i="36" s="1"/>
  <c r="A112" i="36" s="1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A161" i="36" s="1"/>
  <c r="A162" i="36" s="1"/>
  <c r="A163" i="36" s="1"/>
  <c r="A164" i="36" s="1"/>
  <c r="A165" i="36" s="1"/>
  <c r="A166" i="36" s="1"/>
  <c r="A167" i="36" s="1"/>
  <c r="A168" i="36" s="1"/>
  <c r="A169" i="36" s="1"/>
  <c r="A170" i="36" s="1"/>
  <c r="A171" i="36" s="1"/>
  <c r="A172" i="36" s="1"/>
  <c r="A173" i="36" s="1"/>
  <c r="A174" i="36" s="1"/>
  <c r="A175" i="36" s="1"/>
  <c r="A176" i="36" s="1"/>
  <c r="A177" i="36" s="1"/>
  <c r="A178" i="36" s="1"/>
  <c r="A179" i="36" s="1"/>
  <c r="A180" i="36" s="1"/>
  <c r="A181" i="36" s="1"/>
  <c r="A182" i="36" s="1"/>
  <c r="A183" i="36" s="1"/>
  <c r="A184" i="36" s="1"/>
  <c r="A185" i="36" s="1"/>
  <c r="A186" i="36" s="1"/>
  <c r="A187" i="36" s="1"/>
  <c r="A188" i="36" s="1"/>
  <c r="A189" i="36" s="1"/>
  <c r="A190" i="36" s="1"/>
  <c r="A191" i="36" s="1"/>
  <c r="A192" i="36" s="1"/>
  <c r="A193" i="36" s="1"/>
  <c r="A194" i="36" s="1"/>
  <c r="A195" i="36" s="1"/>
  <c r="A196" i="36" s="1"/>
  <c r="A197" i="36" s="1"/>
  <c r="A198" i="36" s="1"/>
  <c r="A199" i="36" s="1"/>
  <c r="A200" i="36" s="1"/>
  <c r="A201" i="36" s="1"/>
  <c r="A202" i="36" s="1"/>
  <c r="A203" i="36" s="1"/>
  <c r="A204" i="36" s="1"/>
  <c r="A205" i="36" s="1"/>
  <c r="A206" i="36" s="1"/>
  <c r="A207" i="36" s="1"/>
  <c r="A208" i="36" s="1"/>
  <c r="A209" i="36" s="1"/>
  <c r="A210" i="36" s="1"/>
  <c r="A211" i="36" s="1"/>
  <c r="A212" i="36" s="1"/>
  <c r="A213" i="36" s="1"/>
  <c r="A214" i="36" s="1"/>
  <c r="A215" i="36" s="1"/>
  <c r="A216" i="36" s="1"/>
  <c r="A217" i="36" s="1"/>
  <c r="A218" i="36" s="1"/>
  <c r="A219" i="36" s="1"/>
  <c r="A220" i="36" s="1"/>
  <c r="A221" i="36" s="1"/>
  <c r="A222" i="36" s="1"/>
  <c r="A223" i="36" s="1"/>
  <c r="A224" i="36" s="1"/>
  <c r="A225" i="36" s="1"/>
  <c r="A226" i="36" s="1"/>
  <c r="A227" i="36" s="1"/>
  <c r="A228" i="36" s="1"/>
  <c r="A229" i="36" s="1"/>
  <c r="G50" i="36"/>
  <c r="G72" i="36"/>
  <c r="G144" i="36"/>
  <c r="G189" i="36"/>
  <c r="G131" i="36"/>
  <c r="G199" i="36"/>
  <c r="G215" i="36"/>
  <c r="G163" i="36"/>
  <c r="G79" i="36"/>
  <c r="G190" i="36"/>
  <c r="G137" i="36"/>
  <c r="G99" i="36"/>
  <c r="G97" i="36"/>
  <c r="G166" i="36"/>
  <c r="G93" i="36"/>
  <c r="G95" i="36"/>
  <c r="G123" i="36"/>
  <c r="G100" i="36"/>
  <c r="G81" i="36"/>
  <c r="G184" i="36"/>
  <c r="G218" i="36"/>
  <c r="G176" i="36"/>
  <c r="G204" i="36"/>
  <c r="G111" i="36"/>
  <c r="G132" i="36"/>
  <c r="G142" i="36"/>
  <c r="G193" i="36"/>
  <c r="G134" i="36"/>
  <c r="G178" i="36"/>
  <c r="G138" i="36"/>
  <c r="G112" i="36"/>
  <c r="G86" i="36"/>
  <c r="G77" i="36"/>
  <c r="G222" i="36"/>
  <c r="G216" i="36"/>
  <c r="G182" i="36"/>
  <c r="G205" i="36"/>
  <c r="G201" i="36"/>
  <c r="G120" i="36"/>
  <c r="G140" i="36"/>
  <c r="G160" i="36"/>
  <c r="G188" i="36"/>
  <c r="G219" i="36"/>
  <c r="G221" i="36"/>
  <c r="G94" i="36"/>
  <c r="G223" i="36"/>
  <c r="G217" i="36"/>
  <c r="G206" i="36"/>
  <c r="G145" i="36"/>
  <c r="G165" i="36"/>
  <c r="G197" i="36"/>
  <c r="G169" i="36"/>
  <c r="G158" i="36"/>
  <c r="G136" i="36"/>
  <c r="G194" i="36"/>
  <c r="G89" i="36"/>
  <c r="G200" i="36"/>
  <c r="G101" i="36"/>
  <c r="G183" i="36"/>
  <c r="G107" i="36"/>
  <c r="G150" i="36"/>
  <c r="G196" i="36"/>
  <c r="G208" i="36"/>
  <c r="G24" i="36"/>
  <c r="G170" i="36"/>
  <c r="G105" i="36"/>
  <c r="G55" i="36"/>
  <c r="G104" i="36"/>
  <c r="G133" i="36"/>
  <c r="G42" i="36"/>
  <c r="G164" i="36"/>
  <c r="G143" i="36"/>
  <c r="G209" i="36"/>
  <c r="G168" i="36"/>
  <c r="G203" i="36"/>
  <c r="G130" i="36"/>
  <c r="G191" i="36"/>
  <c r="G174" i="36"/>
  <c r="G148" i="36"/>
  <c r="G114" i="36"/>
  <c r="G180" i="36"/>
  <c r="G187" i="36"/>
  <c r="G159" i="36"/>
  <c r="G61" i="36"/>
  <c r="G22" i="36"/>
  <c r="G125" i="36"/>
  <c r="G71" i="36"/>
  <c r="G41" i="36"/>
  <c r="G33" i="36"/>
  <c r="G27" i="36"/>
  <c r="G20" i="36"/>
  <c r="G44" i="36"/>
  <c r="G52" i="36"/>
  <c r="G21" i="36"/>
  <c r="G18" i="36"/>
  <c r="G195" i="36"/>
  <c r="G155" i="36"/>
  <c r="G214" i="36"/>
  <c r="G181" i="36"/>
  <c r="G179" i="36"/>
  <c r="G141" i="36"/>
  <c r="G171" i="36"/>
  <c r="G186" i="36"/>
  <c r="G51" i="36"/>
  <c r="G58" i="36"/>
  <c r="G82" i="36"/>
  <c r="G167" i="36"/>
  <c r="G127" i="36"/>
  <c r="G23" i="36"/>
  <c r="G109" i="36"/>
  <c r="G85" i="36"/>
  <c r="G122" i="36"/>
  <c r="G212" i="36"/>
  <c r="G69" i="36"/>
  <c r="G173" i="36"/>
  <c r="G108" i="36"/>
  <c r="G119" i="36"/>
  <c r="G68" i="36"/>
  <c r="G157" i="36"/>
  <c r="G91" i="36"/>
  <c r="G175" i="36"/>
  <c r="G74" i="36"/>
  <c r="G66" i="36"/>
  <c r="G98" i="36"/>
  <c r="G65" i="36"/>
  <c r="G29" i="36"/>
  <c r="G25" i="36"/>
  <c r="G162" i="36"/>
  <c r="G118" i="36"/>
  <c r="G88" i="36"/>
  <c r="G80" i="36"/>
  <c r="G126" i="36"/>
  <c r="G147" i="36"/>
  <c r="G149" i="36"/>
  <c r="G103" i="36"/>
  <c r="G185" i="36"/>
  <c r="G76" i="36"/>
  <c r="G84" i="36"/>
  <c r="G96" i="36"/>
  <c r="G117" i="36"/>
  <c r="G152" i="36"/>
  <c r="G113" i="36"/>
  <c r="G121" i="36"/>
  <c r="G30" i="36"/>
  <c r="G11" i="36"/>
  <c r="G124" i="36"/>
  <c r="G146" i="36"/>
  <c r="G17" i="36"/>
  <c r="G64" i="36"/>
  <c r="G37" i="36"/>
  <c r="G92" i="36"/>
  <c r="G46" i="36"/>
  <c r="G39" i="36"/>
  <c r="G13" i="36"/>
  <c r="G31" i="36"/>
  <c r="G35" i="36"/>
  <c r="G70" i="36"/>
  <c r="G43" i="36"/>
  <c r="G26" i="36"/>
  <c r="G47" i="36"/>
  <c r="G32" i="36"/>
  <c r="G56" i="36"/>
  <c r="G78" i="36"/>
  <c r="G110" i="36"/>
  <c r="G67" i="36"/>
  <c r="G60" i="36"/>
  <c r="G45" i="36"/>
  <c r="G14" i="36"/>
  <c r="G28" i="36"/>
  <c r="G48" i="36"/>
  <c r="G53" i="36"/>
  <c r="G15" i="36"/>
  <c r="G38" i="36"/>
  <c r="G63" i="36"/>
  <c r="G36" i="36"/>
  <c r="G102" i="36"/>
  <c r="G116" i="36"/>
  <c r="G57" i="36"/>
  <c r="G129" i="36"/>
  <c r="G224" i="36"/>
  <c r="G90" i="36"/>
  <c r="G139" i="36"/>
  <c r="G49" i="36"/>
  <c r="G73" i="36"/>
  <c r="G59" i="36"/>
  <c r="G135" i="36"/>
  <c r="G161" i="36"/>
  <c r="G154" i="36"/>
  <c r="G34" i="36"/>
  <c r="G40" i="36"/>
  <c r="G54" i="36"/>
  <c r="G172" i="36"/>
  <c r="G207" i="36"/>
  <c r="G153" i="36"/>
  <c r="G87" i="36"/>
  <c r="G156" i="36"/>
  <c r="G151" i="36"/>
  <c r="G75" i="36"/>
  <c r="G213" i="36"/>
  <c r="G198" i="36"/>
  <c r="G220" i="36"/>
  <c r="G210" i="36"/>
  <c r="G192" i="36"/>
  <c r="G202" i="36"/>
  <c r="G211" i="36"/>
  <c r="G7" i="36"/>
  <c r="G6" i="36"/>
  <c r="G16" i="36"/>
  <c r="G19" i="36"/>
  <c r="G8" i="36"/>
  <c r="G12" i="36"/>
  <c r="G9" i="36"/>
  <c r="G10" i="36"/>
  <c r="G115" i="36"/>
  <c r="G106" i="36"/>
  <c r="G62" i="36"/>
  <c r="G128" i="36"/>
  <c r="G83" i="36"/>
  <c r="G177" i="36"/>
  <c r="G260" i="27"/>
  <c r="G261" i="27"/>
  <c r="G262" i="27"/>
  <c r="G263" i="27"/>
  <c r="G264" i="27"/>
  <c r="G265" i="27"/>
  <c r="G266" i="27"/>
  <c r="G259" i="27"/>
  <c r="G251" i="27"/>
  <c r="G252" i="27"/>
  <c r="G253" i="27"/>
  <c r="G254" i="27"/>
  <c r="G255" i="27"/>
  <c r="G256" i="27"/>
  <c r="G257" i="27"/>
  <c r="G250" i="27"/>
  <c r="G243" i="27"/>
  <c r="G244" i="27"/>
  <c r="G245" i="27"/>
  <c r="G246" i="27"/>
  <c r="G248" i="27"/>
  <c r="G241" i="27"/>
  <c r="G233" i="27"/>
  <c r="G234" i="27"/>
  <c r="G235" i="27"/>
  <c r="G236" i="27"/>
  <c r="G237" i="27"/>
  <c r="G238" i="27"/>
  <c r="G239" i="27"/>
  <c r="G232" i="27"/>
  <c r="G224" i="27"/>
  <c r="G225" i="27"/>
  <c r="G226" i="27"/>
  <c r="G227" i="27"/>
  <c r="G228" i="27"/>
  <c r="G229" i="27"/>
  <c r="G230" i="27"/>
  <c r="G223" i="27"/>
  <c r="G215" i="27"/>
  <c r="G217" i="27"/>
  <c r="G218" i="27"/>
  <c r="G219" i="27"/>
  <c r="G220" i="27"/>
  <c r="G221" i="27"/>
  <c r="G214" i="27"/>
  <c r="G206" i="27"/>
  <c r="G207" i="27"/>
  <c r="G208" i="27"/>
  <c r="G209" i="27"/>
  <c r="G210" i="27"/>
  <c r="G211" i="27"/>
  <c r="G205" i="27"/>
  <c r="G197" i="27"/>
  <c r="G198" i="27"/>
  <c r="G199" i="27"/>
  <c r="G200" i="27"/>
  <c r="G201" i="27"/>
  <c r="G202" i="27"/>
  <c r="G196" i="27"/>
  <c r="N200" i="27" s="1"/>
  <c r="O200" i="27" s="1"/>
  <c r="G188" i="27"/>
  <c r="G189" i="27"/>
  <c r="G190" i="27"/>
  <c r="G191" i="27"/>
  <c r="G192" i="27"/>
  <c r="G193" i="27"/>
  <c r="G194" i="27"/>
  <c r="G187" i="27"/>
  <c r="N191" i="27" s="1"/>
  <c r="O191" i="27" s="1"/>
  <c r="G179" i="27"/>
  <c r="G180" i="27"/>
  <c r="G181" i="27"/>
  <c r="G182" i="27"/>
  <c r="G183" i="27"/>
  <c r="G184" i="27"/>
  <c r="G185" i="27"/>
  <c r="G178" i="27"/>
  <c r="G170" i="27"/>
  <c r="G171" i="27"/>
  <c r="G172" i="27"/>
  <c r="G173" i="27"/>
  <c r="G174" i="27"/>
  <c r="G175" i="27"/>
  <c r="G176" i="27"/>
  <c r="G169" i="27"/>
  <c r="N172" i="27" s="1"/>
  <c r="O172" i="27" s="1"/>
  <c r="G161" i="27"/>
  <c r="G162" i="27"/>
  <c r="G163" i="27"/>
  <c r="G164" i="27"/>
  <c r="G165" i="27"/>
  <c r="G166" i="27"/>
  <c r="G167" i="27"/>
  <c r="G160" i="27"/>
  <c r="N163" i="27" s="1"/>
  <c r="O163" i="27" s="1"/>
  <c r="G152" i="27"/>
  <c r="G153" i="27"/>
  <c r="G154" i="27"/>
  <c r="G155" i="27"/>
  <c r="G156" i="27"/>
  <c r="G157" i="27"/>
  <c r="G158" i="27"/>
  <c r="G151" i="27"/>
  <c r="N155" i="27" s="1"/>
  <c r="O155" i="27" s="1"/>
  <c r="G143" i="27"/>
  <c r="G144" i="27"/>
  <c r="G145" i="27"/>
  <c r="G146" i="27"/>
  <c r="G147" i="27"/>
  <c r="G148" i="27"/>
  <c r="G149" i="27"/>
  <c r="G142" i="27"/>
  <c r="G134" i="27"/>
  <c r="G135" i="27"/>
  <c r="G136" i="27"/>
  <c r="G137" i="27"/>
  <c r="G138" i="27"/>
  <c r="G139" i="27"/>
  <c r="G140" i="27"/>
  <c r="G133" i="27"/>
  <c r="N137" i="27" s="1"/>
  <c r="O137" i="27" s="1"/>
  <c r="G125" i="27"/>
  <c r="G126" i="27"/>
  <c r="G127" i="27"/>
  <c r="G128" i="27"/>
  <c r="G129" i="27"/>
  <c r="G130" i="27"/>
  <c r="G131" i="27"/>
  <c r="G124" i="27"/>
  <c r="N128" i="27" s="1"/>
  <c r="O128" i="27" s="1"/>
  <c r="G116" i="27"/>
  <c r="G117" i="27"/>
  <c r="G118" i="27"/>
  <c r="G119" i="27"/>
  <c r="G120" i="27"/>
  <c r="G121" i="27"/>
  <c r="G122" i="27"/>
  <c r="G115" i="27"/>
  <c r="N118" i="27" s="1"/>
  <c r="O118" i="27" s="1"/>
  <c r="G107" i="27"/>
  <c r="G108" i="27"/>
  <c r="G109" i="27"/>
  <c r="G110" i="27"/>
  <c r="G111" i="27"/>
  <c r="G112" i="27"/>
  <c r="G113" i="27"/>
  <c r="G106" i="27"/>
  <c r="N109" i="27" s="1"/>
  <c r="O109" i="27" s="1"/>
  <c r="G98" i="27"/>
  <c r="G99" i="27"/>
  <c r="G100" i="27"/>
  <c r="G101" i="27"/>
  <c r="G102" i="27"/>
  <c r="G103" i="27"/>
  <c r="G104" i="27"/>
  <c r="G97" i="27"/>
  <c r="N101" i="27" s="1"/>
  <c r="O101" i="27" s="1"/>
  <c r="G89" i="27"/>
  <c r="G90" i="27"/>
  <c r="G91" i="27"/>
  <c r="G92" i="27"/>
  <c r="G93" i="27"/>
  <c r="G94" i="27"/>
  <c r="G95" i="27"/>
  <c r="G88" i="27"/>
  <c r="N92" i="27" s="1"/>
  <c r="O92" i="27" s="1"/>
  <c r="G80" i="27"/>
  <c r="G81" i="27"/>
  <c r="G82" i="27"/>
  <c r="G83" i="27"/>
  <c r="G84" i="27"/>
  <c r="G85" i="27"/>
  <c r="G86" i="27"/>
  <c r="G79" i="27"/>
  <c r="N83" i="27" s="1"/>
  <c r="O83" i="27" s="1"/>
  <c r="G62" i="27"/>
  <c r="G63" i="27"/>
  <c r="G64" i="27"/>
  <c r="G65" i="27"/>
  <c r="G66" i="27"/>
  <c r="G67" i="27"/>
  <c r="G68" i="27"/>
  <c r="G61" i="27"/>
  <c r="N65" i="27" s="1"/>
  <c r="O65" i="27" s="1"/>
  <c r="G53" i="27"/>
  <c r="G54" i="27"/>
  <c r="G55" i="27"/>
  <c r="G56" i="27"/>
  <c r="G57" i="27"/>
  <c r="G58" i="27"/>
  <c r="G59" i="27"/>
  <c r="G52" i="27"/>
  <c r="N55" i="27" s="1"/>
  <c r="O55" i="27" s="1"/>
  <c r="G44" i="27"/>
  <c r="G45" i="27"/>
  <c r="G46" i="27"/>
  <c r="G47" i="27"/>
  <c r="G48" i="27"/>
  <c r="G49" i="27"/>
  <c r="G50" i="27"/>
  <c r="G43" i="27"/>
  <c r="N47" i="27" s="1"/>
  <c r="O47" i="27" s="1"/>
  <c r="G37" i="27"/>
  <c r="G38" i="27"/>
  <c r="G39" i="27"/>
  <c r="G40" i="27"/>
  <c r="G41" i="27"/>
  <c r="G34" i="27"/>
  <c r="N37" i="27" s="1"/>
  <c r="O37" i="27" s="1"/>
  <c r="G71" i="27"/>
  <c r="G72" i="27"/>
  <c r="G73" i="27"/>
  <c r="G74" i="27"/>
  <c r="G75" i="27"/>
  <c r="G76" i="27"/>
  <c r="G77" i="27"/>
  <c r="G70" i="27"/>
  <c r="N73" i="27" s="1"/>
  <c r="O73" i="27" s="1"/>
  <c r="G26" i="27"/>
  <c r="G27" i="27"/>
  <c r="G28" i="27"/>
  <c r="G29" i="27"/>
  <c r="G30" i="27"/>
  <c r="G31" i="27"/>
  <c r="G32" i="27"/>
  <c r="G25" i="27"/>
  <c r="G17" i="27"/>
  <c r="G18" i="27"/>
  <c r="G19" i="27"/>
  <c r="G20" i="27"/>
  <c r="G21" i="27"/>
  <c r="G22" i="27"/>
  <c r="G16" i="27"/>
  <c r="O17" i="27" l="1"/>
  <c r="O25" i="27"/>
  <c r="N29" i="27"/>
  <c r="O29" i="27" s="1"/>
  <c r="A17" i="32"/>
  <c r="A18" i="32"/>
  <c r="A19" i="32"/>
  <c r="A20" i="32"/>
  <c r="A21" i="32"/>
  <c r="A23" i="32"/>
  <c r="A24" i="32"/>
  <c r="A25" i="32"/>
  <c r="A26" i="32"/>
  <c r="A27" i="32"/>
  <c r="A28" i="32"/>
  <c r="A30" i="32"/>
  <c r="A31" i="32"/>
  <c r="A32" i="32"/>
  <c r="A33" i="32"/>
  <c r="A34" i="32"/>
  <c r="A35" i="32"/>
  <c r="A37" i="32"/>
  <c r="P226" i="27" l="1"/>
  <c r="I223" i="27"/>
  <c r="I133" i="27"/>
  <c r="I250" i="27"/>
  <c r="I241" i="27"/>
  <c r="A13" i="32"/>
  <c r="A14" i="32"/>
  <c r="A9" i="32"/>
  <c r="A10" i="32"/>
  <c r="A11" i="32"/>
  <c r="A12" i="32"/>
  <c r="K36" i="16" l="1"/>
  <c r="K9" i="16"/>
  <c r="K38" i="16"/>
  <c r="G14" i="27" l="1"/>
  <c r="G13" i="27"/>
  <c r="G12" i="27"/>
  <c r="G11" i="27"/>
  <c r="G10" i="27"/>
  <c r="G9" i="27"/>
  <c r="G8" i="27"/>
  <c r="G7" i="27"/>
  <c r="N20" i="27" l="1"/>
  <c r="N10" i="27"/>
  <c r="N146" i="27"/>
  <c r="O146" i="27" s="1"/>
  <c r="I34" i="27"/>
  <c r="I43" i="27"/>
  <c r="I52" i="27"/>
  <c r="I61" i="27"/>
  <c r="I124" i="27"/>
  <c r="I142" i="27"/>
  <c r="I169" i="27"/>
  <c r="I7" i="27"/>
  <c r="K22" i="28" l="1"/>
  <c r="K9" i="35" l="1"/>
  <c r="K10" i="35"/>
  <c r="K11" i="35"/>
  <c r="K12" i="35"/>
  <c r="K13" i="35"/>
  <c r="K14" i="35"/>
  <c r="K15" i="35"/>
  <c r="K16" i="35"/>
  <c r="K17" i="35"/>
  <c r="K18" i="35"/>
  <c r="K19" i="35"/>
  <c r="K20" i="35"/>
  <c r="K21" i="35"/>
  <c r="K22" i="35"/>
  <c r="K23" i="35"/>
  <c r="K24" i="35"/>
  <c r="K25" i="35"/>
  <c r="K26" i="35"/>
  <c r="K27" i="35"/>
  <c r="K28" i="35"/>
  <c r="K29" i="35"/>
  <c r="K30" i="35"/>
  <c r="K31" i="35"/>
  <c r="K32" i="35"/>
  <c r="K33" i="35"/>
  <c r="K34" i="35"/>
  <c r="K35" i="35"/>
  <c r="K36" i="35"/>
  <c r="K37" i="35"/>
  <c r="K38" i="35"/>
  <c r="K39" i="35"/>
  <c r="K40" i="35"/>
  <c r="K41" i="35"/>
  <c r="K42" i="35"/>
  <c r="K43" i="35"/>
  <c r="K44" i="35"/>
  <c r="K45" i="35"/>
  <c r="K46" i="35"/>
  <c r="K47" i="35"/>
  <c r="K48" i="35"/>
  <c r="K49" i="35"/>
  <c r="K50" i="35"/>
  <c r="K8" i="35"/>
  <c r="K7" i="35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8" i="28"/>
  <c r="K7" i="28"/>
  <c r="I214" i="27" l="1"/>
  <c r="R83" i="27"/>
  <c r="N236" i="27"/>
  <c r="N182" i="27"/>
  <c r="O182" i="27" s="1"/>
  <c r="I151" i="27"/>
  <c r="I160" i="27"/>
  <c r="I259" i="27"/>
  <c r="I70" i="27"/>
  <c r="I79" i="27"/>
  <c r="I88" i="27"/>
  <c r="I106" i="27"/>
  <c r="I115" i="27"/>
  <c r="I178" i="27"/>
  <c r="I187" i="27"/>
  <c r="I232" i="27"/>
  <c r="I205" i="27"/>
  <c r="I97" i="27"/>
  <c r="G8" i="34" l="1"/>
  <c r="H8" i="34" s="1"/>
  <c r="H20" i="34"/>
  <c r="H25" i="34"/>
  <c r="H34" i="34"/>
  <c r="G15" i="34"/>
  <c r="H15" i="34" s="1"/>
  <c r="G23" i="34"/>
  <c r="H23" i="34" s="1"/>
  <c r="G29" i="34"/>
  <c r="H29" i="34" s="1"/>
  <c r="G24" i="34"/>
  <c r="H24" i="34" s="1"/>
  <c r="G11" i="34"/>
  <c r="H11" i="34" s="1"/>
  <c r="H35" i="34"/>
  <c r="G26" i="34"/>
  <c r="H26" i="34" s="1"/>
  <c r="G32" i="34"/>
  <c r="H32" i="34" s="1"/>
  <c r="H33" i="34"/>
  <c r="F25" i="34" l="1"/>
  <c r="F20" i="34"/>
  <c r="J6" i="27"/>
  <c r="F8" i="34"/>
  <c r="F15" i="34" l="1"/>
  <c r="F11" i="34"/>
  <c r="F34" i="34"/>
  <c r="F33" i="34"/>
  <c r="F24" i="34"/>
  <c r="F32" i="34"/>
  <c r="F26" i="34"/>
  <c r="F23" i="34"/>
  <c r="F35" i="34"/>
  <c r="F29" i="34"/>
  <c r="K12" i="16" l="1"/>
  <c r="K33" i="16"/>
  <c r="K10" i="16"/>
  <c r="K37" i="16"/>
  <c r="K31" i="16"/>
  <c r="K35" i="16"/>
  <c r="K34" i="16"/>
  <c r="K32" i="16"/>
  <c r="K11" i="16"/>
  <c r="K13" i="16" l="1"/>
  <c r="K15" i="16" l="1"/>
  <c r="K16" i="16" l="1"/>
  <c r="K14" i="16" l="1"/>
  <c r="K17" i="16" l="1"/>
  <c r="K18" i="16" l="1"/>
  <c r="K19" i="16" l="1"/>
  <c r="K20" i="16" l="1"/>
  <c r="K21" i="16" l="1"/>
  <c r="K22" i="16" l="1"/>
  <c r="K23" i="16" l="1"/>
  <c r="K24" i="16" l="1"/>
  <c r="K25" i="16" l="1"/>
  <c r="K26" i="16" l="1"/>
  <c r="K27" i="16" l="1"/>
  <c r="K28" i="16" l="1"/>
  <c r="K29" i="16" l="1"/>
  <c r="K30" i="16"/>
</calcChain>
</file>

<file path=xl/sharedStrings.xml><?xml version="1.0" encoding="utf-8"?>
<sst xmlns="http://schemas.openxmlformats.org/spreadsheetml/2006/main" count="1056" uniqueCount="430">
  <si>
    <t>№</t>
  </si>
  <si>
    <t xml:space="preserve">фамилия, имя </t>
  </si>
  <si>
    <t>место</t>
  </si>
  <si>
    <t>сумма</t>
  </si>
  <si>
    <t>время, сек</t>
  </si>
  <si>
    <t>Главный судья</t>
  </si>
  <si>
    <t xml:space="preserve">№ </t>
  </si>
  <si>
    <t>г. Красноярск</t>
  </si>
  <si>
    <t>Команда</t>
  </si>
  <si>
    <t>внешний вид</t>
  </si>
  <si>
    <t>повороты на месте</t>
  </si>
  <si>
    <t>движение</t>
  </si>
  <si>
    <t>воинское приветствие в движении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</si>
  <si>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</si>
  <si>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</si>
  <si>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</si>
  <si>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</si>
  <si>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</si>
  <si>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</si>
  <si>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</si>
  <si>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Балахтинский район</t>
  </si>
  <si>
    <t>Минусинский район</t>
  </si>
  <si>
    <t>Абанский район</t>
  </si>
  <si>
    <t>Кежемский район</t>
  </si>
  <si>
    <t>баллы</t>
  </si>
  <si>
    <t>разборка и сборка АК</t>
  </si>
  <si>
    <t>строевая подготовка</t>
  </si>
  <si>
    <t>ИТОГ</t>
  </si>
  <si>
    <t>№ п/п</t>
  </si>
  <si>
    <t>Спартакиада молодежи допризывного возраста Красноярского края</t>
  </si>
  <si>
    <t>военная подготовка</t>
  </si>
  <si>
    <t>исполнение строй.песни</t>
  </si>
  <si>
    <t>1 судья</t>
  </si>
  <si>
    <t>2 судья</t>
  </si>
  <si>
    <t>Пировский район</t>
  </si>
  <si>
    <t>3 судья</t>
  </si>
  <si>
    <t>выполнение приветствия на месте</t>
  </si>
  <si>
    <t>призеры в личном зачете</t>
  </si>
  <si>
    <t>ЗАТО г.Железногорск</t>
  </si>
  <si>
    <t>ЗАТО г.Зеленогорск</t>
  </si>
  <si>
    <t>Большемуртинский район</t>
  </si>
  <si>
    <t>ЗАТО п.Солнечный</t>
  </si>
  <si>
    <t>А.Н. Литвиненко</t>
  </si>
  <si>
    <t>Ю.А. Крылов</t>
  </si>
  <si>
    <t>Ачинский район</t>
  </si>
  <si>
    <t>г.Ачинск</t>
  </si>
  <si>
    <t>г.Енисейск</t>
  </si>
  <si>
    <t>Октябрьский район г. Красноярск</t>
  </si>
  <si>
    <t>Северо-Енисейский район</t>
  </si>
  <si>
    <t>команда</t>
  </si>
  <si>
    <t>разборка и сборка автомата Калашникова</t>
  </si>
  <si>
    <t>сумма баллов</t>
  </si>
  <si>
    <t xml:space="preserve">ПРОТОКОЛ </t>
  </si>
  <si>
    <t>Советский район</t>
  </si>
  <si>
    <t>результат, с</t>
  </si>
  <si>
    <t>штраф, с</t>
  </si>
  <si>
    <t>итоговое время, с</t>
  </si>
  <si>
    <t>зачетный результат, с</t>
  </si>
  <si>
    <t>по строевой подготовке в составе команды (1 судья)</t>
  </si>
  <si>
    <t>по строевой подготовке в составе команды (2 судья)</t>
  </si>
  <si>
    <t>6-9</t>
  </si>
  <si>
    <t>Результат, мин</t>
  </si>
  <si>
    <t xml:space="preserve"> ПРОТОКОЛ разборка и сборка автомата Калашникова    </t>
  </si>
  <si>
    <t>Мес</t>
  </si>
  <si>
    <t>г.Красноярск</t>
  </si>
  <si>
    <t>19 мая 2018 года</t>
  </si>
  <si>
    <t>18 мая 2018 года</t>
  </si>
  <si>
    <t>Кировский район</t>
  </si>
  <si>
    <t>Ленинский район</t>
  </si>
  <si>
    <t>Октябрьский район</t>
  </si>
  <si>
    <t>Свердловский район</t>
  </si>
  <si>
    <t>Емельяновский район</t>
  </si>
  <si>
    <t>г. Дивногорск</t>
  </si>
  <si>
    <t>г. Боготол</t>
  </si>
  <si>
    <t>г. Лесосибирск</t>
  </si>
  <si>
    <t>Казачинский район</t>
  </si>
  <si>
    <t>Козульский район</t>
  </si>
  <si>
    <t>г.Минусинск</t>
  </si>
  <si>
    <t>г. Енисейск</t>
  </si>
  <si>
    <t>Нижнеингашский район</t>
  </si>
  <si>
    <t>Партизанский район</t>
  </si>
  <si>
    <t>Рыбинский район</t>
  </si>
  <si>
    <t>г. Сосновоборск</t>
  </si>
  <si>
    <t>г. Назарово</t>
  </si>
  <si>
    <t>Сухобузимский район</t>
  </si>
  <si>
    <t>Тюхтетский район</t>
  </si>
  <si>
    <t>Ужурский район</t>
  </si>
  <si>
    <t>Уярский район</t>
  </si>
  <si>
    <t>Новоселовский район</t>
  </si>
  <si>
    <t>г. Канск</t>
  </si>
  <si>
    <t>г. Бородино</t>
  </si>
  <si>
    <t>Шушенский район</t>
  </si>
  <si>
    <t>Манский район</t>
  </si>
  <si>
    <t>Шарыповский район</t>
  </si>
  <si>
    <t>Большеулуйский район</t>
  </si>
  <si>
    <t>г. Шарыпово</t>
  </si>
  <si>
    <t>судья</t>
  </si>
  <si>
    <t>штраф,с</t>
  </si>
  <si>
    <t>время, мин</t>
  </si>
  <si>
    <t>ИТОГОВЫЙ ПРОТОКОЛ (военная подготовка)</t>
  </si>
  <si>
    <t>Главный  судья</t>
  </si>
  <si>
    <t>№п/п</t>
  </si>
  <si>
    <t>время, сек.</t>
  </si>
  <si>
    <t xml:space="preserve"> ПРОТОКОЛ личных результатов 
разборка и сборка автомата Калашникова    </t>
  </si>
  <si>
    <t>КИРОВСКИЙ РАЙОН</t>
  </si>
  <si>
    <t>ОКТЯБРЬСКИЙ РАЙОН</t>
  </si>
  <si>
    <t>СОВЕТСКИЙ РАЙОН</t>
  </si>
  <si>
    <t>г.АЧИНСК</t>
  </si>
  <si>
    <t>г.БОГОТОЛ</t>
  </si>
  <si>
    <t>г. ДИВНОГОРСК</t>
  </si>
  <si>
    <t>г.ЕНИСЕЙСК</t>
  </si>
  <si>
    <t>г.КАНСК</t>
  </si>
  <si>
    <t>г.ЛЕСОСИБИРСК</t>
  </si>
  <si>
    <t>ЗАТО г.ЖЕЛЕЗНОГОРСК</t>
  </si>
  <si>
    <t>ЗАТО п. СОЛНЕЧНЫЙ</t>
  </si>
  <si>
    <t>г.МИНУСИНСК</t>
  </si>
  <si>
    <t>г. СОСНОВОБОРСК</t>
  </si>
  <si>
    <t>г.ШАРЫПОВО</t>
  </si>
  <si>
    <t>БОЛЬШЕМУРТИНСКИЙ РАЙОН</t>
  </si>
  <si>
    <t>ЕНИСЕЙСКИЙ РАЙОН</t>
  </si>
  <si>
    <t>Дорогов Кирилл</t>
  </si>
  <si>
    <t>Сухалитка Сергей</t>
  </si>
  <si>
    <t>Радченко Никита</t>
  </si>
  <si>
    <t>ИЛАНСКИЙ РАЙОН</t>
  </si>
  <si>
    <t>КАЗАЧИНСКИЙ РАЙОН</t>
  </si>
  <si>
    <t>НОВОСЕЛОВСКИЙ РАЙОН</t>
  </si>
  <si>
    <t>УЖУРСКИЙ РАЙОН</t>
  </si>
  <si>
    <t>Советский район г.Красноярска</t>
  </si>
  <si>
    <t xml:space="preserve">Пучинин Денис </t>
  </si>
  <si>
    <t xml:space="preserve">Гончаров Иван </t>
  </si>
  <si>
    <t>Долгих Дмитрий</t>
  </si>
  <si>
    <t>Сургутский Денис</t>
  </si>
  <si>
    <t>Балашов Андрей</t>
  </si>
  <si>
    <t xml:space="preserve">Сизых Антон </t>
  </si>
  <si>
    <t>Ковригин Егор</t>
  </si>
  <si>
    <t>Данилюк Максим</t>
  </si>
  <si>
    <t>Горохов Никита</t>
  </si>
  <si>
    <t>Шаврин Роман</t>
  </si>
  <si>
    <t>Евтушенко Лев</t>
  </si>
  <si>
    <t>Гуляев Матвей</t>
  </si>
  <si>
    <t>Голубович Юрий</t>
  </si>
  <si>
    <t>Тонких Дмитрий</t>
  </si>
  <si>
    <t>Беденко Антон</t>
  </si>
  <si>
    <t>СЕВЕРО-ЕНИСЕЙСКИЙ РАЙОН</t>
  </si>
  <si>
    <t xml:space="preserve">Желтяков Артём </t>
  </si>
  <si>
    <t xml:space="preserve">Козяев Денис </t>
  </si>
  <si>
    <t>СУХОБУЗИМСКИЙ РАЙОН</t>
  </si>
  <si>
    <t>Шушаков Михаил</t>
  </si>
  <si>
    <t>Ланг Кирилл</t>
  </si>
  <si>
    <t>Тупицин Алексей</t>
  </si>
  <si>
    <t>КАРАТУЗСКИЙ РАЙОН</t>
  </si>
  <si>
    <t>КРАСНОТУРАНСКИЙ РАЙОН</t>
  </si>
  <si>
    <t>Ежов Владимир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</si>
  <si>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</si>
  <si>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</si>
  <si>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</si>
  <si>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</si>
  <si>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</si>
  <si>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</si>
  <si>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</si>
  <si>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</si>
  <si>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</si>
  <si>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</si>
  <si>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</si>
  <si>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</si>
  <si>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</si>
  <si>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</si>
  <si>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</si>
  <si>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</si>
  <si>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</si>
  <si>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</si>
  <si>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</si>
  <si>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</si>
  <si>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</si>
  <si>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</si>
  <si>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</si>
  <si>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</si>
  <si>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</si>
  <si>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</si>
  <si>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</si>
  <si>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22.</t>
  </si>
  <si>
    <t>муниципальное образование</t>
  </si>
  <si>
    <t>СТРОЕВАЯ ПОДГОТОВКА</t>
  </si>
  <si>
    <t>16  мая 2024 года                                                                               г.Красноярск</t>
  </si>
  <si>
    <t xml:space="preserve">17 мая </t>
  </si>
  <si>
    <t>Бабушкин Игорь</t>
  </si>
  <si>
    <t xml:space="preserve">Сергеев Никита </t>
  </si>
  <si>
    <t xml:space="preserve">Доронин Ярослав </t>
  </si>
  <si>
    <t>Блынду Владислав</t>
  </si>
  <si>
    <t xml:space="preserve">Пичугин Владислав </t>
  </si>
  <si>
    <t>Ибрагимов Дениз</t>
  </si>
  <si>
    <t>Заев Дмитрий</t>
  </si>
  <si>
    <t>Савинов Павел</t>
  </si>
  <si>
    <t xml:space="preserve">Хитров Данил </t>
  </si>
  <si>
    <t>Михайлов Никита</t>
  </si>
  <si>
    <t xml:space="preserve">Небольсин Андрей </t>
  </si>
  <si>
    <t xml:space="preserve">Степанов Александр </t>
  </si>
  <si>
    <t>Трофименко Владимир</t>
  </si>
  <si>
    <t>ЦЕНТРАЛЬНЫЙ РАЙОН</t>
  </si>
  <si>
    <t xml:space="preserve">Ермаков Александр </t>
  </si>
  <si>
    <t xml:space="preserve">Жалнин Кирилл </t>
  </si>
  <si>
    <t xml:space="preserve">Калинин Иван </t>
  </si>
  <si>
    <t>Кузичев Михаил</t>
  </si>
  <si>
    <t xml:space="preserve">Василевский Александр </t>
  </si>
  <si>
    <t xml:space="preserve">Кастальский Кирилл </t>
  </si>
  <si>
    <t xml:space="preserve">Ульянов Иван </t>
  </si>
  <si>
    <t xml:space="preserve">Бурлаченко Ярослав </t>
  </si>
  <si>
    <t>Бугаев Александр</t>
  </si>
  <si>
    <t>Бушмакин Ярослав</t>
  </si>
  <si>
    <t>Машуков Кирилл</t>
  </si>
  <si>
    <t>Клочко Андрей</t>
  </si>
  <si>
    <t>Фирст Егор</t>
  </si>
  <si>
    <t>Сараев Александр</t>
  </si>
  <si>
    <t>Кузнецов Данил</t>
  </si>
  <si>
    <t>Прощаков Мирон</t>
  </si>
  <si>
    <t>Сиваков Эдуард</t>
  </si>
  <si>
    <t xml:space="preserve">Маркелов Захар </t>
  </si>
  <si>
    <t xml:space="preserve">Акатов Никита </t>
  </si>
  <si>
    <t>Ильин Арсений</t>
  </si>
  <si>
    <t>Маныхов Александр</t>
  </si>
  <si>
    <t>Соловьев Артем</t>
  </si>
  <si>
    <t>Морозов Дмитрий</t>
  </si>
  <si>
    <t>Моисеев Михаил</t>
  </si>
  <si>
    <t>Овсянников Егор</t>
  </si>
  <si>
    <t>Зимин Егор</t>
  </si>
  <si>
    <t>Губайдулин Максим</t>
  </si>
  <si>
    <t>Глушков Артем</t>
  </si>
  <si>
    <t>Размахнин Сергей</t>
  </si>
  <si>
    <t>Тарасов Даниил</t>
  </si>
  <si>
    <t xml:space="preserve">Бесхлебный Артем </t>
  </si>
  <si>
    <t>Кондратенко Виктор</t>
  </si>
  <si>
    <t xml:space="preserve">Каргаполов Александр </t>
  </si>
  <si>
    <t>Ветров Никита</t>
  </si>
  <si>
    <t>Горбунов Кирилл</t>
  </si>
  <si>
    <t xml:space="preserve">Горячевский Эдуард </t>
  </si>
  <si>
    <t>Зверев Вячеслав</t>
  </si>
  <si>
    <t>Казарин Иван</t>
  </si>
  <si>
    <t xml:space="preserve">Прилипко Арсений </t>
  </si>
  <si>
    <t>Мельников Дмитрий</t>
  </si>
  <si>
    <t xml:space="preserve">Моисеенко Илья </t>
  </si>
  <si>
    <t>Киндеев Владислав</t>
  </si>
  <si>
    <t>Аксенов Кирилл</t>
  </si>
  <si>
    <t>Оноприенко Вадим</t>
  </si>
  <si>
    <t>Говорков Максим</t>
  </si>
  <si>
    <t>Кривошлыков Илья</t>
  </si>
  <si>
    <t xml:space="preserve">Жижин Роман </t>
  </si>
  <si>
    <t xml:space="preserve">Семенков Сергей </t>
  </si>
  <si>
    <t xml:space="preserve">Гисвайн Тимофей </t>
  </si>
  <si>
    <t xml:space="preserve">Мартынов Сергей </t>
  </si>
  <si>
    <t xml:space="preserve">Кулаков Максим </t>
  </si>
  <si>
    <t xml:space="preserve">Ванин Глеб </t>
  </si>
  <si>
    <t xml:space="preserve">Турубанов Вячеслав </t>
  </si>
  <si>
    <t xml:space="preserve">Комисев Артур </t>
  </si>
  <si>
    <t>Арчаков Даниил</t>
  </si>
  <si>
    <t xml:space="preserve">Боганов Даниил </t>
  </si>
  <si>
    <t>Дружинин Илья</t>
  </si>
  <si>
    <t>Кабиров Вячеслав</t>
  </si>
  <si>
    <t>Колякин Никита</t>
  </si>
  <si>
    <t>Костин Кирилл</t>
  </si>
  <si>
    <t>Симаков Геннадий</t>
  </si>
  <si>
    <t xml:space="preserve">Щерба Руслан </t>
  </si>
  <si>
    <t>Хашин Роман</t>
  </si>
  <si>
    <t>Максимов Максим</t>
  </si>
  <si>
    <t>Тимошенко Илья</t>
  </si>
  <si>
    <t>Стряпухин Вадим</t>
  </si>
  <si>
    <t>Стряпухин Вячеслав</t>
  </si>
  <si>
    <t>Кузнецов Михаил</t>
  </si>
  <si>
    <t>Левченко Тимофей</t>
  </si>
  <si>
    <t>Лейман Максим</t>
  </si>
  <si>
    <t>Самохин Михаил</t>
  </si>
  <si>
    <t>Умаров Рустам</t>
  </si>
  <si>
    <t>Кирилюк Владислав</t>
  </si>
  <si>
    <t>Щука Артем</t>
  </si>
  <si>
    <t>Пеганов Михаил</t>
  </si>
  <si>
    <t>Николаев Назар</t>
  </si>
  <si>
    <t>Казаков Константин</t>
  </si>
  <si>
    <t>Азаров Матвей</t>
  </si>
  <si>
    <t xml:space="preserve">Савин Кирилл </t>
  </si>
  <si>
    <t>Килин Иван</t>
  </si>
  <si>
    <t xml:space="preserve">Горбенко Севастьян </t>
  </si>
  <si>
    <t>Рамазанов Руслан</t>
  </si>
  <si>
    <t>Микулич Данила</t>
  </si>
  <si>
    <t>Машинец Артем</t>
  </si>
  <si>
    <t>Терещенко Иван</t>
  </si>
  <si>
    <t>Аксенов Никита</t>
  </si>
  <si>
    <t xml:space="preserve">Грун Данил </t>
  </si>
  <si>
    <t>Давыдов Дмитрий</t>
  </si>
  <si>
    <t>Егоров Егор</t>
  </si>
  <si>
    <t>Кустов Иван</t>
  </si>
  <si>
    <t xml:space="preserve">Максименко Александр </t>
  </si>
  <si>
    <t xml:space="preserve">Малютин Егор </t>
  </si>
  <si>
    <t xml:space="preserve">Чернявский Максим </t>
  </si>
  <si>
    <t>БОЛЬШЕУЛУЙСКИЙ РАЙОН</t>
  </si>
  <si>
    <t>Амелькин Николай</t>
  </si>
  <si>
    <t>Войцехович Игорь</t>
  </si>
  <si>
    <t>Пулотов Денис</t>
  </si>
  <si>
    <t>Константинов Константин</t>
  </si>
  <si>
    <t>Миронов Никита</t>
  </si>
  <si>
    <t>Панчишин Илья</t>
  </si>
  <si>
    <t>Морозов Александр</t>
  </si>
  <si>
    <t>Чикин Дмитрий</t>
  </si>
  <si>
    <t>Рябков Данила</t>
  </si>
  <si>
    <t>Шефер Вячеслав</t>
  </si>
  <si>
    <t xml:space="preserve">Андрейчик Богдан </t>
  </si>
  <si>
    <t>Гришиенко Иван</t>
  </si>
  <si>
    <t xml:space="preserve">Мосейчук Владимир </t>
  </si>
  <si>
    <t xml:space="preserve">Сиренко Сергей </t>
  </si>
  <si>
    <t>Фомин Данил</t>
  </si>
  <si>
    <t>Шкирмановский Владимир</t>
  </si>
  <si>
    <t>Штромбергер Данил</t>
  </si>
  <si>
    <t xml:space="preserve">Шестаков Даниил </t>
  </si>
  <si>
    <t xml:space="preserve">Атантаев Матвей </t>
  </si>
  <si>
    <t xml:space="preserve">Бабенко Максим </t>
  </si>
  <si>
    <t xml:space="preserve">Кондрашин Кирилл </t>
  </si>
  <si>
    <t xml:space="preserve">Космынин Александр </t>
  </si>
  <si>
    <t xml:space="preserve">Федченко Иван </t>
  </si>
  <si>
    <t xml:space="preserve">Тюленков Константин </t>
  </si>
  <si>
    <t>Черепин Матвей</t>
  </si>
  <si>
    <t>Сорока Егор</t>
  </si>
  <si>
    <t>Афанасьев Дмитрий</t>
  </si>
  <si>
    <t>Попов Валентин</t>
  </si>
  <si>
    <t>Поносов Артём</t>
  </si>
  <si>
    <t>Латышев Степан</t>
  </si>
  <si>
    <t>Андреев Денис</t>
  </si>
  <si>
    <t>Дудник Александр</t>
  </si>
  <si>
    <t>Игнатенко Ренат</t>
  </si>
  <si>
    <t>Кожурин Константин</t>
  </si>
  <si>
    <t>Лаптев Антон</t>
  </si>
  <si>
    <t>Скалкин Максим</t>
  </si>
  <si>
    <t>Фокин Алексей</t>
  </si>
  <si>
    <t>МАНСКИЙ РАЙОН</t>
  </si>
  <si>
    <t>Иванов Илья</t>
  </si>
  <si>
    <t>Сёмин Артур</t>
  </si>
  <si>
    <t>Толмачёв Данила</t>
  </si>
  <si>
    <t>Елагин Сергей</t>
  </si>
  <si>
    <t>Шпрингер Виталий</t>
  </si>
  <si>
    <t>Виммер Марк</t>
  </si>
  <si>
    <t>Бабанов Евгений</t>
  </si>
  <si>
    <t>Бабанов Сергей</t>
  </si>
  <si>
    <t xml:space="preserve">Юсас Евгений </t>
  </si>
  <si>
    <t>Катцын Данил</t>
  </si>
  <si>
    <t xml:space="preserve">Кожуховский Анатолий </t>
  </si>
  <si>
    <t>Цеунов Илья</t>
  </si>
  <si>
    <t>Чирук Иван</t>
  </si>
  <si>
    <t xml:space="preserve">Лесников Матвей </t>
  </si>
  <si>
    <t>Михайленко Егор</t>
  </si>
  <si>
    <t>Денисенко Иван</t>
  </si>
  <si>
    <t>РЫБИНСКИЙ РАЙОН</t>
  </si>
  <si>
    <t>Амосов Семён</t>
  </si>
  <si>
    <t xml:space="preserve">Антонов Дмитрий </t>
  </si>
  <si>
    <t xml:space="preserve">Григорьев Денис </t>
  </si>
  <si>
    <t>Ильин Тимофеев</t>
  </si>
  <si>
    <t>Криницын Дмитрий</t>
  </si>
  <si>
    <t xml:space="preserve">Романчук Сергей </t>
  </si>
  <si>
    <t xml:space="preserve">Рыжов Илья </t>
  </si>
  <si>
    <t>Шнягин Максим</t>
  </si>
  <si>
    <t xml:space="preserve">Панков Андрей </t>
  </si>
  <si>
    <t>Ильбахтин Богдан</t>
  </si>
  <si>
    <t xml:space="preserve">Соколов Кирилл </t>
  </si>
  <si>
    <t xml:space="preserve">Колединов Иван </t>
  </si>
  <si>
    <t xml:space="preserve">Будянский Иван </t>
  </si>
  <si>
    <t>Дондо Дмитрий</t>
  </si>
  <si>
    <t xml:space="preserve">Попов Егор </t>
  </si>
  <si>
    <t>Махманазаров Фируз</t>
  </si>
  <si>
    <t xml:space="preserve">Голев Борис </t>
  </si>
  <si>
    <t xml:space="preserve">Шипицин Степан </t>
  </si>
  <si>
    <t xml:space="preserve">Мальцев Илья </t>
  </si>
  <si>
    <t xml:space="preserve">Зяблов Михаил </t>
  </si>
  <si>
    <t xml:space="preserve">Разманов Сергей </t>
  </si>
  <si>
    <t>ШАРЫПОВСКИЙ МУНИЦИПАЛЬНЫЙ ОКРУГ</t>
  </si>
  <si>
    <t>Иванов Авраам</t>
  </si>
  <si>
    <t>Сон Андрей</t>
  </si>
  <si>
    <t>Земляной Даниил</t>
  </si>
  <si>
    <t>Таран Данила</t>
  </si>
  <si>
    <t xml:space="preserve">Стародубцев Александр </t>
  </si>
  <si>
    <t xml:space="preserve">Никиенко Павел </t>
  </si>
  <si>
    <t xml:space="preserve">Коншин Александр </t>
  </si>
  <si>
    <t>Матырко Иван</t>
  </si>
  <si>
    <t>Мокробородов Иван</t>
  </si>
  <si>
    <t>Иванов Михаил</t>
  </si>
  <si>
    <t>Комаров Савелий</t>
  </si>
  <si>
    <t>Кадакин Егор</t>
  </si>
  <si>
    <t>Трофимов Артем</t>
  </si>
  <si>
    <t>Аверкин Виктор</t>
  </si>
  <si>
    <t>Лыспак Артем</t>
  </si>
  <si>
    <t>Арамян Павел</t>
  </si>
  <si>
    <t>Снисаренко Вадим</t>
  </si>
  <si>
    <t>Центральный район</t>
  </si>
  <si>
    <t>Ачинск</t>
  </si>
  <si>
    <t>Боготол</t>
  </si>
  <si>
    <t>Дивногорск</t>
  </si>
  <si>
    <t>Енисейск</t>
  </si>
  <si>
    <t>Канск</t>
  </si>
  <si>
    <t>Лесосибирск</t>
  </si>
  <si>
    <t>ЗАТО г. Железногорск</t>
  </si>
  <si>
    <t xml:space="preserve">СОВЕТСКИЙ РАЙОН </t>
  </si>
  <si>
    <t>АЧИНСК</t>
  </si>
  <si>
    <t>БОГОТОЛ</t>
  </si>
  <si>
    <t>ДИВНОГОРСК</t>
  </si>
  <si>
    <t xml:space="preserve">ЕНИСЕЙСК </t>
  </si>
  <si>
    <t>КАНСК</t>
  </si>
  <si>
    <t>ЛЕСОСИБИРСК</t>
  </si>
  <si>
    <t>ЗАТО Г. ЖЕЛЕЗНОГОРСК</t>
  </si>
  <si>
    <t>ЗАТО П. СОЛНЕЧНЫЙ</t>
  </si>
  <si>
    <t>МИНУСИНСК</t>
  </si>
  <si>
    <t>СОСНОВОБОРСК</t>
  </si>
  <si>
    <t>ШАРЫПОВО</t>
  </si>
  <si>
    <t>16 мая 2024 года</t>
  </si>
  <si>
    <t>н/я</t>
  </si>
  <si>
    <t>Степанов Александр</t>
  </si>
  <si>
    <t>(Советский районг.Красноярска)</t>
  </si>
  <si>
    <t>16 мая 2024 года                                                                                                                                   г.Красноярск</t>
  </si>
  <si>
    <t>ИРБЕЙСКИЙ РАЙОН</t>
  </si>
  <si>
    <t>КУРАГИНСКИЙ РАЙОН</t>
  </si>
  <si>
    <t>Н/Я</t>
  </si>
  <si>
    <t>г.Лесосибирск</t>
  </si>
  <si>
    <t>г.Шарыпово</t>
  </si>
  <si>
    <t>г.Сосновоборск</t>
  </si>
  <si>
    <t>Каратузский район</t>
  </si>
  <si>
    <t>г.Канск</t>
  </si>
  <si>
    <t>Курагинский район</t>
  </si>
  <si>
    <t>г.Боготол</t>
  </si>
  <si>
    <t>Октябрьский район г.Красноярска</t>
  </si>
  <si>
    <t>г.Дивногорск</t>
  </si>
  <si>
    <t>Центральный район г.Красноярска</t>
  </si>
  <si>
    <t>Краснотуранский район</t>
  </si>
  <si>
    <t>очки</t>
  </si>
  <si>
    <t>сумма очков</t>
  </si>
  <si>
    <t>место по итогам 2-х видов</t>
  </si>
  <si>
    <t>16-17 мая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</si>
</sst>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;@"/>
  </numFmts>
  <fonts count="54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8"/>
      <name val="Bookman Old Style"/>
      <family val="1"/>
      <charset val="204"/>
    </font>
    <font>
      <sz val="8"/>
      <name val="Bookman Old Style"/>
      <family val="1"/>
      <charset val="204"/>
    </font>
    <font>
      <b/>
      <sz val="9"/>
      <name val="Bookman Old Style"/>
      <family val="1"/>
      <charset val="204"/>
    </font>
    <font>
      <sz val="11"/>
      <name val="Bookman Old Style"/>
      <family val="1"/>
      <charset val="204"/>
    </font>
    <font>
      <b/>
      <sz val="11"/>
      <name val="Bookman Old Style"/>
      <family val="1"/>
      <charset val="204"/>
    </font>
    <font>
      <b/>
      <u/>
      <sz val="12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b/>
      <sz val="14"/>
      <color rgb="FFFF0000"/>
      <name val="Bookman Old Style"/>
      <family val="1"/>
      <charset val="204"/>
    </font>
    <font>
      <i/>
      <sz val="11"/>
      <name val="Bookman Old Style"/>
      <family val="1"/>
      <charset val="204"/>
    </font>
    <font>
      <b/>
      <i/>
      <sz val="11"/>
      <name val="Bookman Old Style"/>
      <family val="1"/>
      <charset val="204"/>
    </font>
    <font>
      <b/>
      <sz val="12"/>
      <color theme="1"/>
      <name val="Bookman Old Style"/>
      <family val="1"/>
      <charset val="204"/>
    </font>
    <font>
      <b/>
      <sz val="9"/>
      <color theme="1"/>
      <name val="Bookman Old Style"/>
      <family val="1"/>
      <charset val="204"/>
    </font>
    <font>
      <i/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Bookman Old Style"/>
      <family val="1"/>
      <charset val="204"/>
    </font>
    <font>
      <b/>
      <sz val="20"/>
      <name val="Bookman Old Style"/>
      <family val="1"/>
      <charset val="204"/>
    </font>
    <font>
      <b/>
      <sz val="26"/>
      <name val="Bookman Old Style"/>
      <family val="1"/>
      <charset val="204"/>
    </font>
    <font>
      <sz val="11"/>
      <color indexed="8"/>
      <name val="Bookman Old Style"/>
      <family val="1"/>
      <charset val="204"/>
    </font>
    <font>
      <sz val="12"/>
      <color indexed="8"/>
      <name val="Bookman Old Style"/>
      <family val="1"/>
      <charset val="204"/>
    </font>
    <font>
      <sz val="12"/>
      <color theme="1"/>
      <name val="Bookman Old Style"/>
      <family val="1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 Unicode MS"/>
      <family val="2"/>
      <charset val="204"/>
    </font>
    <font>
      <sz val="14"/>
      <name val="Arial Unicode MS"/>
      <family val="2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1"/>
      <color rgb="FFFF0000"/>
      <name val="Bookman Old Style"/>
      <family val="1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b/>
      <i/>
      <sz val="14"/>
      <name val="Arial"/>
      <family val="2"/>
      <charset val="204"/>
    </font>
    <font>
      <sz val="16"/>
      <name val="Arial"/>
      <family val="2"/>
      <charset val="204"/>
    </font>
    <font>
      <i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3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Alignment="1">
      <alignment horizontal="center" vertical="center" wrapText="1"/>
    </xf>
    <xf numFmtId="0" fontId="10" fillId="0" borderId="0" xfId="0" applyFont="1"/>
    <xf numFmtId="0" fontId="6" fillId="0" borderId="0" xfId="1" applyFont="1" applyAlignment="1">
      <alignment vertical="center" wrapText="1"/>
    </xf>
    <xf numFmtId="0" fontId="10" fillId="0" borderId="0" xfId="0" applyFont="1" applyAlignment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 applyFill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0" fillId="0" borderId="0" xfId="0" applyFont="1" applyBorder="1"/>
    <xf numFmtId="0" fontId="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" fontId="23" fillId="0" borderId="16" xfId="0" applyNumberFormat="1" applyFont="1" applyBorder="1" applyAlignment="1">
      <alignment horizontal="center" vertical="center"/>
    </xf>
    <xf numFmtId="1" fontId="23" fillId="0" borderId="14" xfId="0" applyNumberFormat="1" applyFont="1" applyBorder="1" applyAlignment="1">
      <alignment horizontal="center" vertical="center"/>
    </xf>
    <xf numFmtId="1" fontId="22" fillId="0" borderId="14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1" fillId="2" borderId="0" xfId="0" applyNumberFormat="1" applyFont="1" applyFill="1" applyBorder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4" fontId="11" fillId="0" borderId="5" xfId="0" applyNumberFormat="1" applyFont="1" applyFill="1" applyBorder="1" applyAlignment="1">
      <alignment horizontal="center" vertical="center"/>
    </xf>
    <xf numFmtId="4" fontId="11" fillId="0" borderId="3" xfId="0" applyNumberFormat="1" applyFont="1" applyFill="1" applyBorder="1" applyAlignment="1">
      <alignment horizontal="center"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left" vertical="center"/>
    </xf>
    <xf numFmtId="0" fontId="26" fillId="0" borderId="23" xfId="0" applyFont="1" applyFill="1" applyBorder="1"/>
    <xf numFmtId="0" fontId="27" fillId="0" borderId="23" xfId="0" applyFont="1" applyBorder="1"/>
    <xf numFmtId="0" fontId="27" fillId="0" borderId="24" xfId="0" applyFont="1" applyBorder="1"/>
    <xf numFmtId="164" fontId="19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8" fillId="2" borderId="0" xfId="0" applyNumberFormat="1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26" fillId="0" borderId="2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right"/>
    </xf>
    <xf numFmtId="1" fontId="10" fillId="0" borderId="0" xfId="0" applyNumberFormat="1" applyFont="1" applyAlignment="1">
      <alignment horizontal="center"/>
    </xf>
    <xf numFmtId="0" fontId="5" fillId="0" borderId="0" xfId="0" applyFont="1" applyFill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8" fillId="0" borderId="0" xfId="0" applyFont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2" borderId="15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4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4" fontId="12" fillId="0" borderId="10" xfId="0" applyNumberFormat="1" applyFont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2" fontId="28" fillId="0" borderId="0" xfId="0" applyNumberFormat="1" applyFont="1" applyBorder="1" applyAlignment="1">
      <alignment vertical="center"/>
    </xf>
    <xf numFmtId="2" fontId="2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1" fontId="28" fillId="0" borderId="0" xfId="0" applyNumberFormat="1" applyFont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2" fontId="17" fillId="0" borderId="0" xfId="0" applyNumberFormat="1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6" fillId="0" borderId="33" xfId="0" applyFont="1" applyFill="1" applyBorder="1" applyAlignment="1">
      <alignment horizontal="center" vertical="center"/>
    </xf>
    <xf numFmtId="3" fontId="11" fillId="0" borderId="38" xfId="0" applyNumberFormat="1" applyFont="1" applyFill="1" applyBorder="1" applyAlignment="1">
      <alignment horizontal="center" vertical="center"/>
    </xf>
    <xf numFmtId="3" fontId="4" fillId="0" borderId="38" xfId="0" applyNumberFormat="1" applyFont="1" applyFill="1" applyBorder="1" applyAlignment="1">
      <alignment horizontal="center" vertical="center"/>
    </xf>
    <xf numFmtId="3" fontId="21" fillId="0" borderId="38" xfId="0" applyNumberFormat="1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3" fillId="0" borderId="22" xfId="0" applyFont="1" applyFill="1" applyBorder="1" applyAlignment="1">
      <alignment vertical="center"/>
    </xf>
    <xf numFmtId="0" fontId="13" fillId="0" borderId="21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8" fillId="0" borderId="14" xfId="0" applyNumberFormat="1" applyFont="1" applyBorder="1" applyAlignment="1">
      <alignment horizontal="center" vertical="center"/>
    </xf>
    <xf numFmtId="4" fontId="10" fillId="0" borderId="0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vertical="center"/>
    </xf>
    <xf numFmtId="0" fontId="36" fillId="0" borderId="47" xfId="0" applyFont="1" applyFill="1" applyBorder="1" applyAlignment="1">
      <alignment vertical="center" wrapText="1"/>
    </xf>
    <xf numFmtId="0" fontId="35" fillId="0" borderId="47" xfId="0" applyFont="1" applyFill="1" applyBorder="1" applyAlignment="1">
      <alignment vertical="center"/>
    </xf>
    <xf numFmtId="0" fontId="36" fillId="0" borderId="47" xfId="0" applyFont="1" applyFill="1" applyBorder="1" applyAlignment="1">
      <alignment vertical="center"/>
    </xf>
    <xf numFmtId="4" fontId="17" fillId="0" borderId="47" xfId="0" applyNumberFormat="1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vertical="center"/>
    </xf>
    <xf numFmtId="0" fontId="35" fillId="0" borderId="29" xfId="0" applyFont="1" applyFill="1" applyBorder="1" applyAlignment="1">
      <alignment vertical="center"/>
    </xf>
    <xf numFmtId="0" fontId="36" fillId="0" borderId="29" xfId="0" applyFont="1" applyFill="1" applyBorder="1" applyAlignment="1">
      <alignment vertical="center"/>
    </xf>
    <xf numFmtId="4" fontId="17" fillId="0" borderId="29" xfId="0" applyNumberFormat="1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vertical="center"/>
    </xf>
    <xf numFmtId="0" fontId="36" fillId="0" borderId="29" xfId="0" applyFont="1" applyFill="1" applyBorder="1" applyAlignment="1">
      <alignment vertical="center" wrapText="1"/>
    </xf>
    <xf numFmtId="0" fontId="12" fillId="0" borderId="0" xfId="0" applyFont="1"/>
    <xf numFmtId="0" fontId="8" fillId="2" borderId="20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left"/>
    </xf>
    <xf numFmtId="4" fontId="39" fillId="2" borderId="0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/>
    </xf>
    <xf numFmtId="2" fontId="17" fillId="0" borderId="40" xfId="0" applyNumberFormat="1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37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/>
    </xf>
    <xf numFmtId="4" fontId="17" fillId="3" borderId="0" xfId="0" applyNumberFormat="1" applyFont="1" applyFill="1" applyBorder="1" applyAlignment="1">
      <alignment horizontal="center" vertical="center"/>
    </xf>
    <xf numFmtId="4" fontId="11" fillId="3" borderId="0" xfId="0" applyNumberFormat="1" applyFont="1" applyFill="1" applyBorder="1" applyAlignment="1">
      <alignment horizontal="center" vertical="center"/>
    </xf>
    <xf numFmtId="3" fontId="11" fillId="3" borderId="38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vertical="center"/>
    </xf>
    <xf numFmtId="0" fontId="36" fillId="3" borderId="8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1" fillId="3" borderId="5" xfId="0" applyNumberFormat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36" fillId="3" borderId="1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/>
    </xf>
    <xf numFmtId="4" fontId="17" fillId="3" borderId="3" xfId="0" applyNumberFormat="1" applyFont="1" applyFill="1" applyBorder="1" applyAlignment="1">
      <alignment horizontal="center" vertical="center"/>
    </xf>
    <xf numFmtId="4" fontId="11" fillId="3" borderId="3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36" fillId="3" borderId="34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vertical="center"/>
    </xf>
    <xf numFmtId="4" fontId="17" fillId="3" borderId="10" xfId="0" applyNumberFormat="1" applyFont="1" applyFill="1" applyBorder="1" applyAlignment="1">
      <alignment horizontal="center" vertical="center"/>
    </xf>
    <xf numFmtId="4" fontId="11" fillId="3" borderId="10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6" fillId="0" borderId="33" xfId="0" applyFont="1" applyFill="1" applyBorder="1" applyAlignment="1">
      <alignment horizontal="center"/>
    </xf>
    <xf numFmtId="0" fontId="16" fillId="0" borderId="18" xfId="0" applyFont="1" applyFill="1" applyBorder="1" applyAlignment="1">
      <alignment vertical="center"/>
    </xf>
    <xf numFmtId="0" fontId="9" fillId="0" borderId="44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6" fillId="0" borderId="20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wrapText="1"/>
    </xf>
    <xf numFmtId="0" fontId="5" fillId="0" borderId="46" xfId="0" applyFont="1" applyFill="1" applyBorder="1" applyAlignment="1">
      <alignment vertical="center"/>
    </xf>
    <xf numFmtId="4" fontId="17" fillId="0" borderId="46" xfId="0" applyNumberFormat="1" applyFont="1" applyFill="1" applyBorder="1" applyAlignment="1">
      <alignment horizontal="center" vertical="center"/>
    </xf>
    <xf numFmtId="0" fontId="40" fillId="0" borderId="0" xfId="0" applyFont="1"/>
    <xf numFmtId="0" fontId="37" fillId="0" borderId="0" xfId="0" applyFont="1" applyFill="1" applyBorder="1" applyAlignment="1"/>
    <xf numFmtId="0" fontId="37" fillId="0" borderId="0" xfId="0" applyFont="1" applyFill="1" applyBorder="1" applyAlignment="1">
      <alignment vertical="center"/>
    </xf>
    <xf numFmtId="0" fontId="31" fillId="0" borderId="18" xfId="0" applyFont="1" applyFill="1" applyBorder="1" applyAlignment="1">
      <alignment vertical="center"/>
    </xf>
    <xf numFmtId="0" fontId="31" fillId="0" borderId="19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32" fillId="0" borderId="18" xfId="0" applyFont="1" applyFill="1" applyBorder="1" applyAlignment="1">
      <alignment vertical="center"/>
    </xf>
    <xf numFmtId="0" fontId="32" fillId="0" borderId="19" xfId="0" applyFont="1" applyFill="1" applyBorder="1" applyAlignment="1">
      <alignment vertical="center" wrapText="1"/>
    </xf>
    <xf numFmtId="0" fontId="32" fillId="0" borderId="19" xfId="0" applyFont="1" applyFill="1" applyBorder="1" applyAlignment="1">
      <alignment vertical="center"/>
    </xf>
    <xf numFmtId="0" fontId="32" fillId="0" borderId="20" xfId="0" applyFont="1" applyFill="1" applyBorder="1" applyAlignment="1">
      <alignment vertical="center"/>
    </xf>
    <xf numFmtId="0" fontId="16" fillId="0" borderId="19" xfId="0" applyFont="1" applyFill="1" applyBorder="1" applyAlignment="1">
      <alignment horizontal="left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vertical="center"/>
    </xf>
    <xf numFmtId="4" fontId="11" fillId="0" borderId="40" xfId="0" applyNumberFormat="1" applyFont="1" applyFill="1" applyBorder="1" applyAlignment="1">
      <alignment horizontal="center" vertical="center"/>
    </xf>
    <xf numFmtId="164" fontId="6" fillId="0" borderId="40" xfId="0" applyNumberFormat="1" applyFont="1" applyFill="1" applyBorder="1" applyAlignment="1">
      <alignment horizontal="center" vertical="center"/>
    </xf>
    <xf numFmtId="3" fontId="11" fillId="0" borderId="4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vertical="center"/>
    </xf>
    <xf numFmtId="4" fontId="10" fillId="0" borderId="47" xfId="0" applyNumberFormat="1" applyFont="1" applyFill="1" applyBorder="1" applyAlignment="1">
      <alignment horizontal="center" vertical="center"/>
    </xf>
    <xf numFmtId="4" fontId="10" fillId="0" borderId="29" xfId="0" applyNumberFormat="1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18" xfId="0" applyFont="1" applyFill="1" applyBorder="1" applyAlignment="1">
      <alignment vertical="center"/>
    </xf>
    <xf numFmtId="0" fontId="25" fillId="0" borderId="19" xfId="0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43" fillId="0" borderId="0" xfId="0" applyFont="1" applyFill="1" applyBorder="1" applyAlignment="1">
      <alignment vertical="center" wrapText="1"/>
    </xf>
    <xf numFmtId="0" fontId="25" fillId="0" borderId="31" xfId="0" applyFont="1" applyFill="1" applyBorder="1" applyAlignment="1">
      <alignment vertical="center"/>
    </xf>
    <xf numFmtId="0" fontId="15" fillId="0" borderId="55" xfId="0" applyFont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36" fillId="0" borderId="54" xfId="0" applyFont="1" applyFill="1" applyBorder="1" applyAlignment="1">
      <alignment vertical="center"/>
    </xf>
    <xf numFmtId="0" fontId="35" fillId="0" borderId="54" xfId="0" applyFont="1" applyFill="1" applyBorder="1" applyAlignment="1">
      <alignment vertical="center"/>
    </xf>
    <xf numFmtId="4" fontId="36" fillId="0" borderId="54" xfId="0" applyNumberFormat="1" applyFont="1" applyFill="1" applyBorder="1" applyAlignment="1">
      <alignment horizontal="left" vertical="center"/>
    </xf>
    <xf numFmtId="0" fontId="10" fillId="0" borderId="54" xfId="0" applyFont="1" applyFill="1" applyBorder="1" applyAlignment="1">
      <alignment vertical="center"/>
    </xf>
    <xf numFmtId="4" fontId="10" fillId="0" borderId="54" xfId="0" applyNumberFormat="1" applyFont="1" applyFill="1" applyBorder="1" applyAlignment="1">
      <alignment horizontal="center" vertical="center"/>
    </xf>
    <xf numFmtId="4" fontId="17" fillId="0" borderId="54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/>
    </xf>
    <xf numFmtId="0" fontId="36" fillId="0" borderId="3" xfId="0" applyFont="1" applyFill="1" applyBorder="1" applyAlignment="1">
      <alignment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7" fillId="0" borderId="3" xfId="0" applyFont="1" applyBorder="1" applyAlignment="1">
      <alignment horizontal="left" vertical="center" wrapText="1"/>
    </xf>
    <xf numFmtId="0" fontId="9" fillId="0" borderId="3" xfId="0" applyFont="1" applyFill="1" applyBorder="1" applyAlignment="1">
      <alignment vertical="center"/>
    </xf>
    <xf numFmtId="0" fontId="36" fillId="0" borderId="3" xfId="0" applyFont="1" applyFill="1" applyBorder="1" applyAlignment="1"/>
    <xf numFmtId="0" fontId="42" fillId="0" borderId="3" xfId="0" applyFont="1" applyFill="1" applyBorder="1" applyAlignment="1">
      <alignment vertical="center" wrapText="1"/>
    </xf>
    <xf numFmtId="0" fontId="36" fillId="0" borderId="3" xfId="0" applyFont="1" applyFill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36" fillId="0" borderId="3" xfId="0" applyFont="1" applyBorder="1" applyAlignment="1">
      <alignment horizontal="left" vertical="center"/>
    </xf>
    <xf numFmtId="0" fontId="42" fillId="0" borderId="3" xfId="0" applyFont="1" applyFill="1" applyBorder="1" applyAlignment="1">
      <alignment horizontal="left" vertical="center" wrapText="1"/>
    </xf>
    <xf numFmtId="0" fontId="36" fillId="0" borderId="3" xfId="0" applyFont="1" applyBorder="1" applyAlignment="1">
      <alignment vertical="center" wrapText="1"/>
    </xf>
    <xf numFmtId="0" fontId="37" fillId="0" borderId="40" xfId="0" applyFont="1" applyFill="1" applyBorder="1" applyAlignment="1">
      <alignment vertical="center"/>
    </xf>
    <xf numFmtId="0" fontId="10" fillId="0" borderId="44" xfId="0" applyFont="1" applyFill="1" applyBorder="1" applyAlignment="1">
      <alignment vertical="center"/>
    </xf>
    <xf numFmtId="0" fontId="42" fillId="0" borderId="3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7" fillId="0" borderId="39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4" fontId="46" fillId="0" borderId="3" xfId="0" applyNumberFormat="1" applyFont="1" applyFill="1" applyBorder="1" applyAlignment="1">
      <alignment horizontal="center" vertical="center"/>
    </xf>
    <xf numFmtId="0" fontId="41" fillId="0" borderId="0" xfId="0" applyFont="1" applyFill="1" applyBorder="1"/>
    <xf numFmtId="0" fontId="36" fillId="0" borderId="5" xfId="0" applyFont="1" applyFill="1" applyBorder="1" applyAlignment="1"/>
    <xf numFmtId="0" fontId="3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2" fontId="36" fillId="0" borderId="29" xfId="0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wrapText="1"/>
    </xf>
    <xf numFmtId="0" fontId="15" fillId="0" borderId="35" xfId="0" applyFont="1" applyFill="1" applyBorder="1" applyAlignment="1">
      <alignment vertical="center"/>
    </xf>
    <xf numFmtId="0" fontId="15" fillId="0" borderId="37" xfId="0" applyFont="1" applyFill="1" applyBorder="1" applyAlignment="1">
      <alignment vertical="center"/>
    </xf>
    <xf numFmtId="0" fontId="15" fillId="0" borderId="36" xfId="0" applyFont="1" applyFill="1" applyBorder="1" applyAlignment="1">
      <alignment vertical="center"/>
    </xf>
    <xf numFmtId="0" fontId="22" fillId="0" borderId="27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2" fontId="37" fillId="0" borderId="29" xfId="0" applyNumberFormat="1" applyFont="1" applyFill="1" applyBorder="1" applyAlignment="1">
      <alignment horizontal="left" vertical="top" wrapText="1"/>
    </xf>
    <xf numFmtId="164" fontId="5" fillId="0" borderId="3" xfId="0" applyNumberFormat="1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4" fontId="17" fillId="0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7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/>
    <xf numFmtId="0" fontId="1" fillId="0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/>
    </xf>
    <xf numFmtId="0" fontId="48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37" fillId="0" borderId="7" xfId="0" applyFont="1" applyBorder="1" applyAlignment="1">
      <alignment horizontal="left" vertical="center" wrapText="1"/>
    </xf>
    <xf numFmtId="0" fontId="49" fillId="0" borderId="7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49" fillId="0" borderId="3" xfId="0" applyFont="1" applyFill="1" applyBorder="1" applyAlignment="1">
      <alignment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vertical="center"/>
    </xf>
    <xf numFmtId="0" fontId="37" fillId="0" borderId="39" xfId="0" applyFont="1" applyFill="1" applyBorder="1" applyAlignment="1">
      <alignment horizontal="left" vertical="center" wrapText="1"/>
    </xf>
    <xf numFmtId="4" fontId="11" fillId="0" borderId="46" xfId="0" applyNumberFormat="1" applyFont="1" applyFill="1" applyBorder="1" applyAlignment="1">
      <alignment horizontal="center" vertical="center"/>
    </xf>
    <xf numFmtId="3" fontId="11" fillId="0" borderId="48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7" fillId="0" borderId="46" xfId="0" applyFont="1" applyFill="1" applyBorder="1" applyAlignment="1"/>
    <xf numFmtId="0" fontId="9" fillId="0" borderId="45" xfId="0" applyFont="1" applyFill="1" applyBorder="1" applyAlignment="1">
      <alignment vertical="center"/>
    </xf>
    <xf numFmtId="0" fontId="36" fillId="0" borderId="10" xfId="0" applyFont="1" applyBorder="1" applyAlignment="1">
      <alignment horizontal="left" vertical="center" wrapText="1"/>
    </xf>
    <xf numFmtId="0" fontId="37" fillId="0" borderId="40" xfId="0" applyFont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36" fillId="0" borderId="5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vertical="center"/>
    </xf>
    <xf numFmtId="0" fontId="36" fillId="0" borderId="10" xfId="0" applyFont="1" applyFill="1" applyBorder="1" applyAlignment="1"/>
    <xf numFmtId="0" fontId="9" fillId="0" borderId="43" xfId="0" applyFont="1" applyFill="1" applyBorder="1" applyAlignment="1">
      <alignment vertical="center"/>
    </xf>
    <xf numFmtId="0" fontId="42" fillId="0" borderId="5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36" fillId="0" borderId="10" xfId="0" applyFont="1" applyFill="1" applyBorder="1" applyAlignment="1">
      <alignment vertical="center"/>
    </xf>
    <xf numFmtId="0" fontId="42" fillId="0" borderId="10" xfId="0" applyFont="1" applyFill="1" applyBorder="1" applyAlignment="1">
      <alignment vertical="center" wrapText="1"/>
    </xf>
    <xf numFmtId="0" fontId="36" fillId="0" borderId="10" xfId="0" applyFont="1" applyBorder="1" applyAlignment="1">
      <alignment horizontal="left" vertical="center"/>
    </xf>
    <xf numFmtId="0" fontId="37" fillId="0" borderId="40" xfId="0" applyFont="1" applyBorder="1" applyAlignment="1">
      <alignment vertical="center"/>
    </xf>
    <xf numFmtId="0" fontId="36" fillId="0" borderId="5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42" fillId="0" borderId="5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horizontal="center" vertical="center"/>
    </xf>
    <xf numFmtId="0" fontId="36" fillId="0" borderId="5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37" fillId="0" borderId="56" xfId="0" applyFont="1" applyBorder="1" applyAlignment="1">
      <alignment vertical="center"/>
    </xf>
    <xf numFmtId="0" fontId="36" fillId="0" borderId="45" xfId="0" applyFont="1" applyFill="1" applyBorder="1" applyAlignment="1">
      <alignment vertical="center"/>
    </xf>
    <xf numFmtId="0" fontId="42" fillId="0" borderId="10" xfId="0" applyFont="1" applyFill="1" applyBorder="1" applyAlignment="1">
      <alignment horizontal="left" vertical="center" wrapText="1"/>
    </xf>
    <xf numFmtId="0" fontId="37" fillId="0" borderId="40" xfId="0" applyFont="1" applyFill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42" fillId="0" borderId="10" xfId="0" applyFont="1" applyBorder="1" applyAlignment="1">
      <alignment vertical="center" wrapText="1"/>
    </xf>
    <xf numFmtId="0" fontId="45" fillId="0" borderId="40" xfId="0" applyFont="1" applyBorder="1" applyAlignment="1">
      <alignment vertical="center" wrapText="1"/>
    </xf>
    <xf numFmtId="0" fontId="37" fillId="0" borderId="40" xfId="0" applyFont="1" applyFill="1" applyBorder="1" applyAlignment="1"/>
    <xf numFmtId="0" fontId="36" fillId="0" borderId="29" xfId="0" applyFont="1" applyFill="1" applyBorder="1" applyAlignment="1">
      <alignment horizontal="left" vertical="center" wrapText="1"/>
    </xf>
    <xf numFmtId="2" fontId="36" fillId="0" borderId="40" xfId="0" applyNumberFormat="1" applyFont="1" applyFill="1" applyBorder="1" applyAlignment="1">
      <alignment horizontal="left" vertical="top" wrapText="1"/>
    </xf>
    <xf numFmtId="0" fontId="36" fillId="0" borderId="5" xfId="0" applyFont="1" applyFill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4" fontId="17" fillId="4" borderId="0" xfId="0" applyNumberFormat="1" applyFont="1" applyFill="1" applyBorder="1" applyAlignment="1">
      <alignment horizontal="center" vertical="center"/>
    </xf>
    <xf numFmtId="0" fontId="37" fillId="0" borderId="47" xfId="0" applyFont="1" applyBorder="1" applyAlignment="1">
      <alignment horizontal="left" vertical="center" wrapText="1"/>
    </xf>
    <xf numFmtId="0" fontId="49" fillId="0" borderId="47" xfId="0" applyFont="1" applyFill="1" applyBorder="1" applyAlignment="1">
      <alignment vertical="center"/>
    </xf>
    <xf numFmtId="0" fontId="37" fillId="0" borderId="29" xfId="0" applyFont="1" applyBorder="1" applyAlignment="1">
      <alignment horizontal="left" vertical="center" wrapText="1"/>
    </xf>
    <xf numFmtId="0" fontId="49" fillId="0" borderId="29" xfId="0" applyFont="1" applyFill="1" applyBorder="1" applyAlignment="1">
      <alignment vertical="center"/>
    </xf>
    <xf numFmtId="0" fontId="37" fillId="0" borderId="47" xfId="0" applyFont="1" applyBorder="1" applyAlignment="1">
      <alignment vertical="center" wrapText="1"/>
    </xf>
    <xf numFmtId="2" fontId="11" fillId="0" borderId="14" xfId="0" applyNumberFormat="1" applyFont="1" applyBorder="1" applyAlignment="1">
      <alignment horizontal="center" vertical="center"/>
    </xf>
    <xf numFmtId="2" fontId="8" fillId="0" borderId="53" xfId="0" applyNumberFormat="1" applyFont="1" applyBorder="1" applyAlignment="1">
      <alignment horizontal="center" vertical="center"/>
    </xf>
    <xf numFmtId="2" fontId="8" fillId="0" borderId="16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10" fillId="0" borderId="49" xfId="0" applyFont="1" applyBorder="1" applyAlignment="1">
      <alignment horizontal="center" vertical="center"/>
    </xf>
    <xf numFmtId="1" fontId="19" fillId="0" borderId="23" xfId="0" applyNumberFormat="1" applyFont="1" applyBorder="1" applyAlignment="1">
      <alignment horizontal="center" vertical="center"/>
    </xf>
    <xf numFmtId="1" fontId="19" fillId="0" borderId="24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11" fillId="0" borderId="27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" fontId="19" fillId="0" borderId="32" xfId="0" applyNumberFormat="1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1" fontId="12" fillId="0" borderId="37" xfId="0" applyNumberFormat="1" applyFont="1" applyBorder="1" applyAlignment="1">
      <alignment horizontal="center" vertical="center" wrapText="1"/>
    </xf>
    <xf numFmtId="2" fontId="37" fillId="0" borderId="47" xfId="0" applyNumberFormat="1" applyFont="1" applyFill="1" applyBorder="1" applyAlignment="1">
      <alignment horizontal="left" vertical="center" wrapText="1"/>
    </xf>
    <xf numFmtId="2" fontId="37" fillId="0" borderId="3" xfId="0" applyNumberFormat="1" applyFont="1" applyFill="1" applyBorder="1" applyAlignment="1">
      <alignment horizontal="left" vertical="center" wrapText="1"/>
    </xf>
    <xf numFmtId="2" fontId="36" fillId="0" borderId="3" xfId="0" applyNumberFormat="1" applyFont="1" applyFill="1" applyBorder="1" applyAlignment="1">
      <alignment horizontal="left" vertical="center" wrapText="1"/>
    </xf>
    <xf numFmtId="2" fontId="36" fillId="0" borderId="10" xfId="0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9" fillId="0" borderId="49" xfId="0" applyFont="1" applyBorder="1" applyAlignment="1">
      <alignment horizontal="center" vertical="center" wrapText="1"/>
    </xf>
    <xf numFmtId="2" fontId="36" fillId="0" borderId="51" xfId="0" applyNumberFormat="1" applyFont="1" applyFill="1" applyBorder="1" applyAlignment="1">
      <alignment horizontal="left" vertical="top" wrapText="1"/>
    </xf>
    <xf numFmtId="2" fontId="8" fillId="0" borderId="11" xfId="0" applyNumberFormat="1" applyFont="1" applyBorder="1" applyAlignment="1">
      <alignment horizontal="center" vertical="center"/>
    </xf>
    <xf numFmtId="164" fontId="19" fillId="0" borderId="1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26" xfId="0" applyFont="1" applyFill="1" applyBorder="1" applyAlignment="1">
      <alignment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0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3" xfId="0" applyNumberFormat="1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center" vertical="center"/>
    </xf>
    <xf numFmtId="2" fontId="17" fillId="0" borderId="5" xfId="0" applyNumberFormat="1" applyFont="1" applyFill="1" applyBorder="1" applyAlignment="1">
      <alignment horizontal="center" vertical="center"/>
    </xf>
    <xf numFmtId="2" fontId="17" fillId="0" borderId="3" xfId="0" applyNumberFormat="1" applyFont="1" applyFill="1" applyBorder="1" applyAlignment="1">
      <alignment horizontal="center" vertical="center"/>
    </xf>
    <xf numFmtId="2" fontId="17" fillId="0" borderId="10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3" fontId="11" fillId="0" borderId="8" xfId="0" applyNumberFormat="1" applyFont="1" applyFill="1" applyBorder="1" applyAlignment="1">
      <alignment horizontal="center" vertical="center"/>
    </xf>
    <xf numFmtId="3" fontId="11" fillId="0" borderId="15" xfId="0" applyNumberFormat="1" applyFont="1" applyFill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/>
    </xf>
    <xf numFmtId="3" fontId="11" fillId="0" borderId="41" xfId="0" applyNumberFormat="1" applyFont="1" applyFill="1" applyBorder="1" applyAlignment="1">
      <alignment horizontal="center" vertical="center"/>
    </xf>
    <xf numFmtId="3" fontId="11" fillId="0" borderId="42" xfId="0" applyNumberFormat="1" applyFont="1" applyFill="1" applyBorder="1" applyAlignment="1">
      <alignment horizontal="center" vertical="center"/>
    </xf>
    <xf numFmtId="3" fontId="11" fillId="0" borderId="34" xfId="0" applyNumberFormat="1" applyFont="1" applyFill="1" applyBorder="1" applyAlignment="1">
      <alignment horizontal="center" vertical="center"/>
    </xf>
    <xf numFmtId="3" fontId="30" fillId="0" borderId="8" xfId="0" applyNumberFormat="1" applyFont="1" applyFill="1" applyBorder="1" applyAlignment="1">
      <alignment horizontal="center" vertical="center"/>
    </xf>
    <xf numFmtId="3" fontId="30" fillId="0" borderId="15" xfId="0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horizontal="center" vertical="center"/>
    </xf>
    <xf numFmtId="4" fontId="17" fillId="3" borderId="5" xfId="0" applyNumberFormat="1" applyFont="1" applyFill="1" applyBorder="1" applyAlignment="1">
      <alignment horizontal="center" vertical="center"/>
    </xf>
    <xf numFmtId="4" fontId="17" fillId="3" borderId="3" xfId="0" applyNumberFormat="1" applyFont="1" applyFill="1" applyBorder="1" applyAlignment="1">
      <alignment horizontal="center" vertical="center"/>
    </xf>
    <xf numFmtId="4" fontId="17" fillId="3" borderId="10" xfId="0" applyNumberFormat="1" applyFont="1" applyFill="1" applyBorder="1" applyAlignment="1">
      <alignment horizontal="center" vertical="center"/>
    </xf>
    <xf numFmtId="2" fontId="17" fillId="0" borderId="39" xfId="0" applyNumberFormat="1" applyFont="1" applyFill="1" applyBorder="1" applyAlignment="1">
      <alignment horizontal="center" vertical="center"/>
    </xf>
    <xf numFmtId="2" fontId="17" fillId="0" borderId="40" xfId="0" applyNumberFormat="1" applyFont="1" applyFill="1" applyBorder="1" applyAlignment="1">
      <alignment horizontal="center" vertical="center"/>
    </xf>
    <xf numFmtId="2" fontId="17" fillId="0" borderId="25" xfId="0" applyNumberFormat="1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left" vertical="center"/>
    </xf>
    <xf numFmtId="4" fontId="17" fillId="0" borderId="39" xfId="0" applyNumberFormat="1" applyFont="1" applyFill="1" applyBorder="1" applyAlignment="1">
      <alignment horizontal="center" vertical="center"/>
    </xf>
    <xf numFmtId="4" fontId="17" fillId="0" borderId="40" xfId="0" applyNumberFormat="1" applyFont="1" applyFill="1" applyBorder="1" applyAlignment="1">
      <alignment horizontal="center" vertical="center"/>
    </xf>
    <xf numFmtId="4" fontId="17" fillId="0" borderId="25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 wrapText="1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2" fontId="17" fillId="3" borderId="5" xfId="0" applyNumberFormat="1" applyFont="1" applyFill="1" applyBorder="1" applyAlignment="1">
      <alignment horizontal="center" vertical="center"/>
    </xf>
    <xf numFmtId="2" fontId="17" fillId="3" borderId="3" xfId="0" applyNumberFormat="1" applyFont="1" applyFill="1" applyBorder="1" applyAlignment="1">
      <alignment horizontal="center" vertical="center"/>
    </xf>
    <xf numFmtId="2" fontId="17" fillId="3" borderId="10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3" fontId="11" fillId="3" borderId="15" xfId="0" applyNumberFormat="1" applyFont="1" applyFill="1" applyBorder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38" fillId="0" borderId="32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2" fontId="37" fillId="0" borderId="43" xfId="0" applyNumberFormat="1" applyFont="1" applyFill="1" applyBorder="1" applyAlignment="1">
      <alignment horizontal="left" wrapText="1"/>
    </xf>
    <xf numFmtId="2" fontId="37" fillId="0" borderId="16" xfId="0" applyNumberFormat="1" applyFont="1" applyBorder="1" applyAlignment="1">
      <alignment horizontal="center"/>
    </xf>
    <xf numFmtId="0" fontId="50" fillId="0" borderId="7" xfId="0" applyFont="1" applyBorder="1" applyAlignment="1">
      <alignment horizontal="center" wrapText="1"/>
    </xf>
    <xf numFmtId="0" fontId="37" fillId="0" borderId="17" xfId="0" applyFont="1" applyBorder="1" applyAlignment="1">
      <alignment horizontal="center" wrapText="1"/>
    </xf>
    <xf numFmtId="0" fontId="37" fillId="2" borderId="16" xfId="0" applyFont="1" applyFill="1" applyBorder="1" applyAlignment="1">
      <alignment horizontal="center"/>
    </xf>
    <xf numFmtId="1" fontId="37" fillId="0" borderId="7" xfId="0" applyNumberFormat="1" applyFont="1" applyBorder="1" applyAlignment="1">
      <alignment horizontal="center"/>
    </xf>
    <xf numFmtId="1" fontId="37" fillId="0" borderId="17" xfId="0" applyNumberFormat="1" applyFont="1" applyBorder="1" applyAlignment="1">
      <alignment horizontal="center"/>
    </xf>
    <xf numFmtId="1" fontId="37" fillId="0" borderId="9" xfId="0" applyNumberFormat="1" applyFont="1" applyBorder="1" applyAlignment="1">
      <alignment horizontal="center"/>
    </xf>
    <xf numFmtId="1" fontId="51" fillId="0" borderId="5" xfId="0" applyNumberFormat="1" applyFont="1" applyBorder="1" applyAlignment="1">
      <alignment horizontal="center"/>
    </xf>
    <xf numFmtId="0" fontId="51" fillId="2" borderId="8" xfId="0" applyFont="1" applyFill="1" applyBorder="1" applyAlignment="1">
      <alignment horizontal="center"/>
    </xf>
    <xf numFmtId="0" fontId="38" fillId="0" borderId="23" xfId="0" applyFont="1" applyBorder="1" applyAlignment="1">
      <alignment horizontal="center"/>
    </xf>
    <xf numFmtId="0" fontId="44" fillId="0" borderId="14" xfId="0" applyFont="1" applyBorder="1" applyAlignment="1">
      <alignment horizontal="center"/>
    </xf>
    <xf numFmtId="2" fontId="37" fillId="0" borderId="44" xfId="0" applyNumberFormat="1" applyFont="1" applyFill="1" applyBorder="1" applyAlignment="1">
      <alignment horizontal="left" wrapText="1"/>
    </xf>
    <xf numFmtId="2" fontId="37" fillId="0" borderId="14" xfId="0" applyNumberFormat="1" applyFont="1" applyBorder="1" applyAlignment="1">
      <alignment horizontal="center"/>
    </xf>
    <xf numFmtId="0" fontId="50" fillId="0" borderId="3" xfId="0" applyFont="1" applyBorder="1" applyAlignment="1">
      <alignment horizontal="center" wrapText="1"/>
    </xf>
    <xf numFmtId="0" fontId="50" fillId="0" borderId="15" xfId="0" applyFont="1" applyBorder="1" applyAlignment="1">
      <alignment horizontal="center" wrapText="1"/>
    </xf>
    <xf numFmtId="0" fontId="37" fillId="2" borderId="14" xfId="0" applyFont="1" applyFill="1" applyBorder="1" applyAlignment="1">
      <alignment horizontal="center"/>
    </xf>
    <xf numFmtId="1" fontId="36" fillId="0" borderId="3" xfId="0" applyNumberFormat="1" applyFont="1" applyBorder="1" applyAlignment="1">
      <alignment horizontal="center"/>
    </xf>
    <xf numFmtId="1" fontId="37" fillId="0" borderId="15" xfId="0" applyNumberFormat="1" applyFont="1" applyBorder="1" applyAlignment="1">
      <alignment horizontal="center"/>
    </xf>
    <xf numFmtId="1" fontId="37" fillId="0" borderId="14" xfId="0" applyNumberFormat="1" applyFont="1" applyBorder="1" applyAlignment="1">
      <alignment horizontal="center"/>
    </xf>
    <xf numFmtId="1" fontId="51" fillId="0" borderId="3" xfId="0" applyNumberFormat="1" applyFont="1" applyBorder="1" applyAlignment="1">
      <alignment horizontal="center"/>
    </xf>
    <xf numFmtId="0" fontId="51" fillId="2" borderId="15" xfId="0" applyNumberFormat="1" applyFont="1" applyFill="1" applyBorder="1" applyAlignment="1">
      <alignment horizontal="center"/>
    </xf>
    <xf numFmtId="0" fontId="39" fillId="2" borderId="14" xfId="0" applyFont="1" applyFill="1" applyBorder="1" applyAlignment="1">
      <alignment horizontal="center"/>
    </xf>
    <xf numFmtId="2" fontId="36" fillId="0" borderId="44" xfId="0" applyNumberFormat="1" applyFont="1" applyFill="1" applyBorder="1" applyAlignment="1">
      <alignment horizontal="left" wrapText="1"/>
    </xf>
    <xf numFmtId="2" fontId="36" fillId="0" borderId="14" xfId="0" applyNumberFormat="1" applyFont="1" applyBorder="1" applyAlignment="1">
      <alignment horizontal="center"/>
    </xf>
    <xf numFmtId="0" fontId="52" fillId="0" borderId="3" xfId="0" applyFont="1" applyBorder="1" applyAlignment="1">
      <alignment horizontal="center" wrapText="1"/>
    </xf>
    <xf numFmtId="0" fontId="52" fillId="0" borderId="15" xfId="0" applyFont="1" applyBorder="1" applyAlignment="1">
      <alignment horizontal="center" wrapText="1"/>
    </xf>
    <xf numFmtId="1" fontId="53" fillId="0" borderId="3" xfId="0" applyNumberFormat="1" applyFont="1" applyBorder="1" applyAlignment="1">
      <alignment horizontal="center"/>
    </xf>
    <xf numFmtId="0" fontId="51" fillId="2" borderId="15" xfId="0" applyFont="1" applyFill="1" applyBorder="1" applyAlignment="1">
      <alignment horizontal="center"/>
    </xf>
    <xf numFmtId="0" fontId="39" fillId="0" borderId="23" xfId="0" applyFont="1" applyBorder="1" applyAlignment="1">
      <alignment horizontal="center"/>
    </xf>
    <xf numFmtId="0" fontId="39" fillId="2" borderId="14" xfId="0" applyNumberFormat="1" applyFont="1" applyFill="1" applyBorder="1" applyAlignment="1">
      <alignment horizontal="center"/>
    </xf>
    <xf numFmtId="0" fontId="36" fillId="2" borderId="14" xfId="0" applyFont="1" applyFill="1" applyBorder="1" applyAlignment="1">
      <alignment horizontal="center"/>
    </xf>
    <xf numFmtId="1" fontId="36" fillId="0" borderId="15" xfId="0" applyNumberFormat="1" applyFont="1" applyBorder="1" applyAlignment="1">
      <alignment horizontal="center"/>
    </xf>
    <xf numFmtId="1" fontId="36" fillId="0" borderId="14" xfId="0" applyNumberFormat="1" applyFont="1" applyBorder="1" applyAlignment="1">
      <alignment horizontal="center"/>
    </xf>
    <xf numFmtId="0" fontId="53" fillId="2" borderId="15" xfId="0" applyNumberFormat="1" applyFont="1" applyFill="1" applyBorder="1" applyAlignment="1">
      <alignment horizontal="center"/>
    </xf>
    <xf numFmtId="0" fontId="39" fillId="2" borderId="23" xfId="0" applyNumberFormat="1" applyFont="1" applyFill="1" applyBorder="1" applyAlignment="1">
      <alignment horizontal="center"/>
    </xf>
    <xf numFmtId="1" fontId="36" fillId="0" borderId="3" xfId="0" applyNumberFormat="1" applyFont="1" applyFill="1" applyBorder="1" applyAlignment="1">
      <alignment horizontal="center"/>
    </xf>
    <xf numFmtId="1" fontId="36" fillId="0" borderId="15" xfId="0" applyNumberFormat="1" applyFont="1" applyFill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39" fillId="2" borderId="23" xfId="0" applyFont="1" applyFill="1" applyBorder="1" applyAlignment="1">
      <alignment horizontal="center"/>
    </xf>
    <xf numFmtId="0" fontId="53" fillId="2" borderId="15" xfId="0" applyFont="1" applyFill="1" applyBorder="1" applyAlignment="1">
      <alignment horizontal="center"/>
    </xf>
    <xf numFmtId="0" fontId="36" fillId="0" borderId="44" xfId="0" applyFont="1" applyFill="1" applyBorder="1" applyAlignment="1">
      <alignment horizontal="left" wrapText="1"/>
    </xf>
    <xf numFmtId="2" fontId="36" fillId="0" borderId="44" xfId="0" applyNumberFormat="1" applyFont="1" applyFill="1" applyBorder="1" applyAlignment="1">
      <alignment horizontal="left"/>
    </xf>
    <xf numFmtId="0" fontId="36" fillId="0" borderId="3" xfId="0" applyFont="1" applyBorder="1" applyAlignment="1">
      <alignment horizontal="center"/>
    </xf>
    <xf numFmtId="0" fontId="36" fillId="0" borderId="15" xfId="0" applyFont="1" applyBorder="1" applyAlignment="1">
      <alignment horizontal="center"/>
    </xf>
    <xf numFmtId="0" fontId="39" fillId="2" borderId="11" xfId="0" applyNumberFormat="1" applyFont="1" applyFill="1" applyBorder="1" applyAlignment="1">
      <alignment horizontal="center"/>
    </xf>
    <xf numFmtId="2" fontId="36" fillId="0" borderId="11" xfId="0" applyNumberFormat="1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0" fontId="36" fillId="0" borderId="6" xfId="0" applyFont="1" applyFill="1" applyBorder="1" applyAlignment="1">
      <alignment horizontal="center"/>
    </xf>
    <xf numFmtId="0" fontId="36" fillId="2" borderId="11" xfId="0" applyFont="1" applyFill="1" applyBorder="1" applyAlignment="1">
      <alignment horizontal="center"/>
    </xf>
    <xf numFmtId="1" fontId="36" fillId="0" borderId="10" xfId="0" applyNumberFormat="1" applyFont="1" applyBorder="1" applyAlignment="1">
      <alignment horizontal="center"/>
    </xf>
    <xf numFmtId="1" fontId="36" fillId="0" borderId="6" xfId="0" applyNumberFormat="1" applyFont="1" applyBorder="1" applyAlignment="1">
      <alignment horizontal="center"/>
    </xf>
    <xf numFmtId="1" fontId="36" fillId="0" borderId="11" xfId="0" applyNumberFormat="1" applyFont="1" applyBorder="1" applyAlignment="1">
      <alignment horizontal="center"/>
    </xf>
    <xf numFmtId="1" fontId="53" fillId="0" borderId="10" xfId="0" applyNumberFormat="1" applyFont="1" applyBorder="1" applyAlignment="1">
      <alignment horizontal="center"/>
    </xf>
    <xf numFmtId="0" fontId="53" fillId="2" borderId="6" xfId="0" applyNumberFormat="1" applyFont="1" applyFill="1" applyBorder="1" applyAlignment="1">
      <alignment horizontal="center"/>
    </xf>
    <xf numFmtId="2" fontId="36" fillId="0" borderId="45" xfId="0" applyNumberFormat="1" applyFont="1" applyFill="1" applyBorder="1" applyAlignment="1">
      <alignment horizontal="left" vertical="center"/>
    </xf>
  </cellXfs>
  <cellStyles count="2">
    <cellStyle name="Обычный" xfId="0" builtinId="0"/>
    <cellStyle name="Обычный_военная подготовка" xfId="1"/>
  </cellStyles>
  <dxfs count="100">
    <dxf>
      <font>
        <b/>
        <i val="0"/>
      </font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FFF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view="pageBreakPreview" topLeftCell="B4" zoomScale="90" zoomScaleNormal="145" zoomScaleSheetLayoutView="90" workbookViewId="0">
      <selection activeCell="C16" sqref="C16"/>
    </sheetView>
  </sheetViews>
  <sheetFormatPr defaultColWidth="9.109375" defaultRowHeight="17.399999999999999" x14ac:dyDescent="0.3"/>
  <cols>
    <col min="1" max="1" width="6.109375" style="16" hidden="1" customWidth="1"/>
    <col min="2" max="2" width="7.5546875" style="16" customWidth="1"/>
    <col min="3" max="3" width="41.5546875" style="6" customWidth="1"/>
    <col min="4" max="4" width="12.5546875" style="112" customWidth="1"/>
    <col min="5" max="6" width="8.109375" style="81" customWidth="1"/>
    <col min="7" max="7" width="10.33203125" style="112" customWidth="1"/>
    <col min="8" max="10" width="10.33203125" style="81" customWidth="1"/>
    <col min="11" max="11" width="8.109375" style="112" hidden="1" customWidth="1"/>
    <col min="12" max="12" width="9.44140625" style="81" customWidth="1"/>
    <col min="13" max="16384" width="9.109375" style="6"/>
  </cols>
  <sheetData>
    <row r="1" spans="1:14" ht="45.75" customHeight="1" x14ac:dyDescent="0.25">
      <c r="B1" s="468" t="s">
        <v>29</v>
      </c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5"/>
      <c r="N1" s="5"/>
    </row>
    <row r="2" spans="1:14" ht="0.75" hidden="1" customHeight="1" x14ac:dyDescent="0.25">
      <c r="A2" s="1"/>
      <c r="B2" s="1"/>
      <c r="C2" s="1"/>
      <c r="D2" s="110"/>
      <c r="E2" s="110"/>
      <c r="F2" s="110"/>
      <c r="G2" s="110"/>
      <c r="H2" s="110"/>
      <c r="I2" s="110"/>
      <c r="J2" s="110"/>
      <c r="K2" s="110"/>
      <c r="L2" s="111"/>
      <c r="M2" s="5"/>
      <c r="N2" s="5"/>
    </row>
    <row r="3" spans="1:14" ht="17.25" customHeight="1" x14ac:dyDescent="0.35">
      <c r="A3" s="2"/>
      <c r="B3" s="2" t="s">
        <v>429</v>
      </c>
      <c r="C3" s="3"/>
      <c r="D3" s="9"/>
      <c r="E3" s="110"/>
      <c r="F3" s="110"/>
      <c r="G3" s="9"/>
      <c r="H3" s="112"/>
      <c r="I3" s="112"/>
      <c r="J3" s="112"/>
      <c r="K3" s="113"/>
      <c r="L3" s="114" t="s">
        <v>7</v>
      </c>
      <c r="M3" s="9"/>
      <c r="N3" s="9"/>
    </row>
    <row r="4" spans="1:14" ht="17.25" customHeight="1" x14ac:dyDescent="0.4">
      <c r="A4" s="469" t="s">
        <v>52</v>
      </c>
      <c r="B4" s="469"/>
      <c r="C4" s="469"/>
      <c r="D4" s="469"/>
      <c r="E4" s="469"/>
      <c r="F4" s="469"/>
      <c r="G4" s="469"/>
      <c r="H4" s="469"/>
      <c r="I4" s="469"/>
      <c r="J4" s="469"/>
      <c r="K4" s="469"/>
      <c r="L4" s="469"/>
    </row>
    <row r="5" spans="1:14" ht="21" x14ac:dyDescent="0.25">
      <c r="A5" s="470" t="s">
        <v>30</v>
      </c>
      <c r="B5" s="470"/>
      <c r="C5" s="470"/>
      <c r="D5" s="470"/>
      <c r="E5" s="470"/>
      <c r="F5" s="470"/>
      <c r="G5" s="470"/>
      <c r="H5" s="470"/>
      <c r="I5" s="470"/>
      <c r="J5" s="470"/>
      <c r="K5" s="470"/>
      <c r="L5" s="470"/>
    </row>
    <row r="6" spans="1:14" ht="1.5" customHeight="1" thickBot="1" x14ac:dyDescent="0.4">
      <c r="A6" s="8"/>
      <c r="B6" s="8"/>
      <c r="C6" s="11"/>
      <c r="D6" s="115"/>
      <c r="E6" s="116"/>
      <c r="F6" s="116"/>
      <c r="G6" s="115"/>
      <c r="H6" s="116"/>
      <c r="I6" s="116"/>
      <c r="J6" s="116"/>
      <c r="K6" s="117"/>
      <c r="L6" s="117"/>
    </row>
    <row r="7" spans="1:14" s="120" customFormat="1" ht="15.6" customHeight="1" x14ac:dyDescent="0.25">
      <c r="A7" s="471" t="s">
        <v>63</v>
      </c>
      <c r="B7" s="471" t="s">
        <v>28</v>
      </c>
      <c r="C7" s="473" t="s">
        <v>49</v>
      </c>
      <c r="D7" s="476" t="s">
        <v>25</v>
      </c>
      <c r="E7" s="477"/>
      <c r="F7" s="478"/>
      <c r="G7" s="476" t="s">
        <v>26</v>
      </c>
      <c r="H7" s="477"/>
      <c r="I7" s="478"/>
      <c r="J7" s="178"/>
      <c r="K7" s="463" t="s">
        <v>27</v>
      </c>
      <c r="L7" s="179"/>
    </row>
    <row r="8" spans="1:14" s="120" customFormat="1" ht="36.6" customHeight="1" thickBot="1" x14ac:dyDescent="0.3">
      <c r="A8" s="475"/>
      <c r="B8" s="472"/>
      <c r="C8" s="474"/>
      <c r="D8" s="205" t="s">
        <v>4</v>
      </c>
      <c r="E8" s="204" t="s">
        <v>2</v>
      </c>
      <c r="F8" s="203" t="s">
        <v>426</v>
      </c>
      <c r="G8" s="205" t="s">
        <v>24</v>
      </c>
      <c r="H8" s="464" t="s">
        <v>2</v>
      </c>
      <c r="I8" s="203" t="s">
        <v>426</v>
      </c>
      <c r="J8" s="466" t="s">
        <v>427</v>
      </c>
      <c r="K8" s="465" t="s">
        <v>3</v>
      </c>
      <c r="L8" s="467" t="s">
        <v>428</v>
      </c>
    </row>
    <row r="9" spans="1:14" s="8" customFormat="1" ht="27" customHeight="1" x14ac:dyDescent="0.45">
      <c r="A9" s="545">
        <v>1</v>
      </c>
      <c r="B9" s="546">
        <v>1</v>
      </c>
      <c r="C9" s="547" t="s">
        <v>395</v>
      </c>
      <c r="D9" s="548">
        <v>159.16</v>
      </c>
      <c r="E9" s="549">
        <v>1</v>
      </c>
      <c r="F9" s="550">
        <v>70</v>
      </c>
      <c r="G9" s="551">
        <v>79</v>
      </c>
      <c r="H9" s="552">
        <v>1</v>
      </c>
      <c r="I9" s="553">
        <v>70</v>
      </c>
      <c r="J9" s="554">
        <f t="shared" ref="J9:J38" si="0">F9+I9</f>
        <v>140</v>
      </c>
      <c r="K9" s="555">
        <f t="shared" ref="K9" si="1">H9+E9</f>
        <v>2</v>
      </c>
      <c r="L9" s="556">
        <v>1</v>
      </c>
    </row>
    <row r="10" spans="1:14" s="8" customFormat="1" ht="27" customHeight="1" x14ac:dyDescent="0.4">
      <c r="A10" s="557">
        <v>2</v>
      </c>
      <c r="B10" s="558">
        <v>2</v>
      </c>
      <c r="C10" s="559" t="s">
        <v>399</v>
      </c>
      <c r="D10" s="560">
        <v>218.73</v>
      </c>
      <c r="E10" s="561">
        <v>3</v>
      </c>
      <c r="F10" s="562">
        <v>60</v>
      </c>
      <c r="G10" s="563">
        <v>64</v>
      </c>
      <c r="H10" s="564">
        <v>2</v>
      </c>
      <c r="I10" s="565">
        <v>65</v>
      </c>
      <c r="J10" s="566">
        <f t="shared" si="0"/>
        <v>125</v>
      </c>
      <c r="K10" s="567">
        <f t="shared" ref="K10:K38" si="2">H10+E10</f>
        <v>5</v>
      </c>
      <c r="L10" s="568">
        <v>2</v>
      </c>
    </row>
    <row r="11" spans="1:14" s="8" customFormat="1" ht="27" customHeight="1" x14ac:dyDescent="0.45">
      <c r="A11" s="557">
        <v>3</v>
      </c>
      <c r="B11" s="569">
        <v>3</v>
      </c>
      <c r="C11" s="559" t="s">
        <v>401</v>
      </c>
      <c r="D11" s="571">
        <v>218.87</v>
      </c>
      <c r="E11" s="572">
        <v>4</v>
      </c>
      <c r="F11" s="573">
        <v>58</v>
      </c>
      <c r="G11" s="563">
        <v>62</v>
      </c>
      <c r="H11" s="564">
        <v>3</v>
      </c>
      <c r="I11" s="565">
        <v>60</v>
      </c>
      <c r="J11" s="566">
        <f t="shared" si="0"/>
        <v>118</v>
      </c>
      <c r="K11" s="574">
        <f t="shared" si="2"/>
        <v>7</v>
      </c>
      <c r="L11" s="575">
        <v>3</v>
      </c>
    </row>
    <row r="12" spans="1:14" s="8" customFormat="1" ht="27" customHeight="1" x14ac:dyDescent="0.45">
      <c r="A12" s="576">
        <v>4</v>
      </c>
      <c r="B12" s="577">
        <v>4</v>
      </c>
      <c r="C12" s="570" t="s">
        <v>402</v>
      </c>
      <c r="D12" s="571">
        <v>252.64</v>
      </c>
      <c r="E12" s="572">
        <v>5</v>
      </c>
      <c r="F12" s="573">
        <v>57</v>
      </c>
      <c r="G12" s="578">
        <v>58</v>
      </c>
      <c r="H12" s="564">
        <v>5</v>
      </c>
      <c r="I12" s="579">
        <v>57</v>
      </c>
      <c r="J12" s="580">
        <f t="shared" si="0"/>
        <v>114</v>
      </c>
      <c r="K12" s="574">
        <f t="shared" si="2"/>
        <v>10</v>
      </c>
      <c r="L12" s="581">
        <v>4</v>
      </c>
    </row>
    <row r="13" spans="1:14" s="8" customFormat="1" ht="27" customHeight="1" x14ac:dyDescent="0.45">
      <c r="A13" s="582">
        <v>5</v>
      </c>
      <c r="B13" s="558">
        <v>5</v>
      </c>
      <c r="C13" s="570" t="s">
        <v>405</v>
      </c>
      <c r="D13" s="571">
        <v>274.5</v>
      </c>
      <c r="E13" s="572">
        <v>7</v>
      </c>
      <c r="F13" s="573">
        <v>55</v>
      </c>
      <c r="G13" s="578">
        <v>58</v>
      </c>
      <c r="H13" s="583">
        <v>5</v>
      </c>
      <c r="I13" s="584">
        <v>57</v>
      </c>
      <c r="J13" s="580">
        <f t="shared" si="0"/>
        <v>112</v>
      </c>
      <c r="K13" s="574">
        <f t="shared" si="2"/>
        <v>12</v>
      </c>
      <c r="L13" s="585">
        <v>5</v>
      </c>
    </row>
    <row r="14" spans="1:14" s="8" customFormat="1" ht="27" customHeight="1" x14ac:dyDescent="0.45">
      <c r="A14" s="582">
        <v>6</v>
      </c>
      <c r="B14" s="577">
        <v>6</v>
      </c>
      <c r="C14" s="570" t="s">
        <v>119</v>
      </c>
      <c r="D14" s="560">
        <v>213.62</v>
      </c>
      <c r="E14" s="561">
        <v>2</v>
      </c>
      <c r="F14" s="562">
        <v>65</v>
      </c>
      <c r="G14" s="578">
        <v>44</v>
      </c>
      <c r="H14" s="564">
        <v>16</v>
      </c>
      <c r="I14" s="579">
        <v>46</v>
      </c>
      <c r="J14" s="580">
        <f t="shared" si="0"/>
        <v>111</v>
      </c>
      <c r="K14" s="574">
        <f t="shared" si="2"/>
        <v>18</v>
      </c>
      <c r="L14" s="581">
        <v>6</v>
      </c>
    </row>
    <row r="15" spans="1:14" s="8" customFormat="1" ht="27" customHeight="1" x14ac:dyDescent="0.45">
      <c r="A15" s="586">
        <v>7</v>
      </c>
      <c r="B15" s="569">
        <v>7</v>
      </c>
      <c r="C15" s="570" t="s">
        <v>118</v>
      </c>
      <c r="D15" s="571">
        <v>295.72000000000003</v>
      </c>
      <c r="E15" s="572">
        <v>8</v>
      </c>
      <c r="F15" s="573">
        <v>54</v>
      </c>
      <c r="G15" s="578">
        <v>57</v>
      </c>
      <c r="H15" s="564">
        <v>7</v>
      </c>
      <c r="I15" s="579">
        <v>55</v>
      </c>
      <c r="J15" s="580">
        <f t="shared" si="0"/>
        <v>109</v>
      </c>
      <c r="K15" s="574">
        <f t="shared" si="2"/>
        <v>15</v>
      </c>
      <c r="L15" s="587">
        <v>7</v>
      </c>
    </row>
    <row r="16" spans="1:14" s="8" customFormat="1" ht="27" customHeight="1" x14ac:dyDescent="0.45">
      <c r="A16" s="582">
        <v>8</v>
      </c>
      <c r="B16" s="569">
        <v>8</v>
      </c>
      <c r="C16" s="570" t="s">
        <v>400</v>
      </c>
      <c r="D16" s="571">
        <v>258.77</v>
      </c>
      <c r="E16" s="572">
        <v>6</v>
      </c>
      <c r="F16" s="573">
        <v>56</v>
      </c>
      <c r="G16" s="578">
        <v>53</v>
      </c>
      <c r="H16" s="564">
        <v>11</v>
      </c>
      <c r="I16" s="579">
        <v>51</v>
      </c>
      <c r="J16" s="580">
        <f t="shared" si="0"/>
        <v>107</v>
      </c>
      <c r="K16" s="574">
        <f t="shared" si="2"/>
        <v>17</v>
      </c>
      <c r="L16" s="581">
        <v>8</v>
      </c>
    </row>
    <row r="17" spans="1:13" s="8" customFormat="1" ht="27" customHeight="1" x14ac:dyDescent="0.45">
      <c r="A17" s="582">
        <v>9</v>
      </c>
      <c r="B17" s="577">
        <v>9</v>
      </c>
      <c r="C17" s="570" t="s">
        <v>150</v>
      </c>
      <c r="D17" s="571">
        <v>318.70999999999998</v>
      </c>
      <c r="E17" s="572">
        <v>10</v>
      </c>
      <c r="F17" s="573">
        <v>52</v>
      </c>
      <c r="G17" s="578">
        <v>55</v>
      </c>
      <c r="H17" s="583">
        <v>9</v>
      </c>
      <c r="I17" s="584">
        <v>53</v>
      </c>
      <c r="J17" s="580">
        <f t="shared" si="0"/>
        <v>105</v>
      </c>
      <c r="K17" s="574">
        <f t="shared" si="2"/>
        <v>19</v>
      </c>
      <c r="L17" s="581">
        <v>9</v>
      </c>
    </row>
    <row r="18" spans="1:13" s="8" customFormat="1" ht="27" customHeight="1" x14ac:dyDescent="0.45">
      <c r="A18" s="582">
        <v>10</v>
      </c>
      <c r="B18" s="558">
        <v>10</v>
      </c>
      <c r="C18" s="570" t="s">
        <v>406</v>
      </c>
      <c r="D18" s="571">
        <v>364.43</v>
      </c>
      <c r="E18" s="572">
        <v>16</v>
      </c>
      <c r="F18" s="573">
        <v>46</v>
      </c>
      <c r="G18" s="578">
        <v>61</v>
      </c>
      <c r="H18" s="564">
        <v>4</v>
      </c>
      <c r="I18" s="579">
        <v>58</v>
      </c>
      <c r="J18" s="580">
        <f t="shared" si="0"/>
        <v>104</v>
      </c>
      <c r="K18" s="574">
        <f t="shared" si="2"/>
        <v>20</v>
      </c>
      <c r="L18" s="581">
        <v>10</v>
      </c>
    </row>
    <row r="19" spans="1:13" s="8" customFormat="1" ht="27" customHeight="1" x14ac:dyDescent="0.45">
      <c r="A19" s="582">
        <v>11</v>
      </c>
      <c r="B19" s="569">
        <v>11</v>
      </c>
      <c r="C19" s="570" t="s">
        <v>397</v>
      </c>
      <c r="D19" s="571">
        <v>299.64999999999998</v>
      </c>
      <c r="E19" s="572">
        <v>9</v>
      </c>
      <c r="F19" s="573">
        <v>53</v>
      </c>
      <c r="G19" s="578">
        <v>47</v>
      </c>
      <c r="H19" s="564">
        <v>15</v>
      </c>
      <c r="I19" s="579">
        <v>47</v>
      </c>
      <c r="J19" s="580">
        <f t="shared" si="0"/>
        <v>100</v>
      </c>
      <c r="K19" s="574">
        <f t="shared" si="2"/>
        <v>24</v>
      </c>
      <c r="L19" s="581">
        <v>11</v>
      </c>
      <c r="M19" s="15"/>
    </row>
    <row r="20" spans="1:13" s="8" customFormat="1" ht="27" customHeight="1" x14ac:dyDescent="0.45">
      <c r="A20" s="582">
        <v>12</v>
      </c>
      <c r="B20" s="577">
        <v>12</v>
      </c>
      <c r="C20" s="570" t="s">
        <v>403</v>
      </c>
      <c r="D20" s="571">
        <v>350.57</v>
      </c>
      <c r="E20" s="572">
        <v>15</v>
      </c>
      <c r="F20" s="573">
        <v>47</v>
      </c>
      <c r="G20" s="578">
        <v>55</v>
      </c>
      <c r="H20" s="564">
        <v>9</v>
      </c>
      <c r="I20" s="579">
        <v>53</v>
      </c>
      <c r="J20" s="580">
        <f t="shared" si="0"/>
        <v>100</v>
      </c>
      <c r="K20" s="574">
        <f t="shared" si="2"/>
        <v>24</v>
      </c>
      <c r="L20" s="581">
        <v>12</v>
      </c>
    </row>
    <row r="21" spans="1:13" s="8" customFormat="1" ht="27" customHeight="1" x14ac:dyDescent="0.45">
      <c r="A21" s="586">
        <v>13</v>
      </c>
      <c r="B21" s="558">
        <v>13</v>
      </c>
      <c r="C21" s="570" t="s">
        <v>123</v>
      </c>
      <c r="D21" s="571">
        <v>346.22</v>
      </c>
      <c r="E21" s="572">
        <v>14</v>
      </c>
      <c r="F21" s="573">
        <v>48</v>
      </c>
      <c r="G21" s="578">
        <v>49</v>
      </c>
      <c r="H21" s="564">
        <v>13</v>
      </c>
      <c r="I21" s="579">
        <v>49</v>
      </c>
      <c r="J21" s="580">
        <f t="shared" si="0"/>
        <v>97</v>
      </c>
      <c r="K21" s="574">
        <f t="shared" si="2"/>
        <v>27</v>
      </c>
      <c r="L21" s="587">
        <v>13</v>
      </c>
    </row>
    <row r="22" spans="1:13" s="8" customFormat="1" ht="27" customHeight="1" x14ac:dyDescent="0.45">
      <c r="A22" s="582">
        <v>14</v>
      </c>
      <c r="B22" s="577">
        <v>14</v>
      </c>
      <c r="C22" s="570" t="s">
        <v>396</v>
      </c>
      <c r="D22" s="571">
        <v>457.16</v>
      </c>
      <c r="E22" s="572">
        <v>20</v>
      </c>
      <c r="F22" s="573">
        <v>42</v>
      </c>
      <c r="G22" s="578">
        <v>56</v>
      </c>
      <c r="H22" s="564">
        <v>8</v>
      </c>
      <c r="I22" s="579">
        <v>54</v>
      </c>
      <c r="J22" s="580">
        <f t="shared" si="0"/>
        <v>96</v>
      </c>
      <c r="K22" s="574">
        <f t="shared" si="2"/>
        <v>28</v>
      </c>
      <c r="L22" s="581">
        <v>14</v>
      </c>
    </row>
    <row r="23" spans="1:13" s="8" customFormat="1" ht="27" customHeight="1" x14ac:dyDescent="0.45">
      <c r="A23" s="582">
        <v>15</v>
      </c>
      <c r="B23" s="569">
        <v>15</v>
      </c>
      <c r="C23" s="570" t="s">
        <v>398</v>
      </c>
      <c r="D23" s="571">
        <v>333.23</v>
      </c>
      <c r="E23" s="572">
        <v>11</v>
      </c>
      <c r="F23" s="573">
        <v>51</v>
      </c>
      <c r="G23" s="578">
        <v>40</v>
      </c>
      <c r="H23" s="564">
        <v>18</v>
      </c>
      <c r="I23" s="579">
        <v>44</v>
      </c>
      <c r="J23" s="580">
        <f t="shared" si="0"/>
        <v>95</v>
      </c>
      <c r="K23" s="574">
        <f t="shared" si="2"/>
        <v>29</v>
      </c>
      <c r="L23" s="581">
        <v>15</v>
      </c>
    </row>
    <row r="24" spans="1:13" s="8" customFormat="1" ht="27" customHeight="1" x14ac:dyDescent="0.45">
      <c r="A24" s="582">
        <v>16</v>
      </c>
      <c r="B24" s="569">
        <v>16</v>
      </c>
      <c r="C24" s="588" t="s">
        <v>105</v>
      </c>
      <c r="D24" s="571">
        <v>345.97</v>
      </c>
      <c r="E24" s="572">
        <v>13</v>
      </c>
      <c r="F24" s="573">
        <v>49</v>
      </c>
      <c r="G24" s="578">
        <v>42</v>
      </c>
      <c r="H24" s="564">
        <v>17</v>
      </c>
      <c r="I24" s="579">
        <v>45</v>
      </c>
      <c r="J24" s="580">
        <f t="shared" si="0"/>
        <v>94</v>
      </c>
      <c r="K24" s="574">
        <f t="shared" si="2"/>
        <v>30</v>
      </c>
      <c r="L24" s="581">
        <v>16</v>
      </c>
    </row>
    <row r="25" spans="1:13" s="8" customFormat="1" ht="27" customHeight="1" x14ac:dyDescent="0.45">
      <c r="A25" s="582">
        <v>17</v>
      </c>
      <c r="B25" s="577">
        <v>17</v>
      </c>
      <c r="C25" s="570" t="s">
        <v>143</v>
      </c>
      <c r="D25" s="571">
        <v>385.84</v>
      </c>
      <c r="E25" s="572">
        <v>18</v>
      </c>
      <c r="F25" s="573">
        <v>44</v>
      </c>
      <c r="G25" s="578">
        <v>51</v>
      </c>
      <c r="H25" s="564">
        <v>12</v>
      </c>
      <c r="I25" s="579">
        <v>50</v>
      </c>
      <c r="J25" s="580">
        <f t="shared" si="0"/>
        <v>94</v>
      </c>
      <c r="K25" s="574">
        <f t="shared" si="2"/>
        <v>30</v>
      </c>
      <c r="L25" s="581">
        <v>17</v>
      </c>
    </row>
    <row r="26" spans="1:13" s="8" customFormat="1" ht="37.799999999999997" customHeight="1" x14ac:dyDescent="0.45">
      <c r="A26" s="582">
        <v>18</v>
      </c>
      <c r="B26" s="558">
        <v>18</v>
      </c>
      <c r="C26" s="570" t="s">
        <v>369</v>
      </c>
      <c r="D26" s="571">
        <v>335.03</v>
      </c>
      <c r="E26" s="572">
        <v>12</v>
      </c>
      <c r="F26" s="573">
        <v>50</v>
      </c>
      <c r="G26" s="578">
        <v>35</v>
      </c>
      <c r="H26" s="564">
        <v>20</v>
      </c>
      <c r="I26" s="579">
        <v>42</v>
      </c>
      <c r="J26" s="580">
        <f t="shared" si="0"/>
        <v>92</v>
      </c>
      <c r="K26" s="574">
        <f t="shared" si="2"/>
        <v>32</v>
      </c>
      <c r="L26" s="581">
        <v>18</v>
      </c>
    </row>
    <row r="27" spans="1:13" s="8" customFormat="1" ht="27" customHeight="1" x14ac:dyDescent="0.45">
      <c r="A27" s="586">
        <v>19</v>
      </c>
      <c r="B27" s="569">
        <v>19</v>
      </c>
      <c r="C27" s="570" t="s">
        <v>404</v>
      </c>
      <c r="D27" s="571">
        <v>366.14</v>
      </c>
      <c r="E27" s="572">
        <v>17</v>
      </c>
      <c r="F27" s="573">
        <v>45</v>
      </c>
      <c r="G27" s="578">
        <v>40</v>
      </c>
      <c r="H27" s="564">
        <v>18</v>
      </c>
      <c r="I27" s="579">
        <v>44</v>
      </c>
      <c r="J27" s="580">
        <f t="shared" si="0"/>
        <v>89</v>
      </c>
      <c r="K27" s="574">
        <f t="shared" si="2"/>
        <v>35</v>
      </c>
      <c r="L27" s="581">
        <v>19</v>
      </c>
    </row>
    <row r="28" spans="1:13" s="8" customFormat="1" ht="27" customHeight="1" x14ac:dyDescent="0.45">
      <c r="A28" s="582">
        <v>20</v>
      </c>
      <c r="B28" s="577">
        <v>20</v>
      </c>
      <c r="C28" s="570" t="s">
        <v>330</v>
      </c>
      <c r="D28" s="571">
        <v>447.16</v>
      </c>
      <c r="E28" s="572">
        <v>19</v>
      </c>
      <c r="F28" s="573">
        <v>43</v>
      </c>
      <c r="G28" s="578">
        <v>29</v>
      </c>
      <c r="H28" s="564">
        <v>21</v>
      </c>
      <c r="I28" s="579">
        <v>41</v>
      </c>
      <c r="J28" s="580">
        <f t="shared" si="0"/>
        <v>84</v>
      </c>
      <c r="K28" s="574">
        <f t="shared" si="2"/>
        <v>40</v>
      </c>
      <c r="L28" s="581">
        <v>20</v>
      </c>
    </row>
    <row r="29" spans="1:13" s="8" customFormat="1" ht="27" customHeight="1" x14ac:dyDescent="0.45">
      <c r="A29" s="582"/>
      <c r="B29" s="558">
        <v>21</v>
      </c>
      <c r="C29" s="570" t="s">
        <v>126</v>
      </c>
      <c r="D29" s="571">
        <v>480.77</v>
      </c>
      <c r="E29" s="572">
        <v>21</v>
      </c>
      <c r="F29" s="573">
        <v>41</v>
      </c>
      <c r="G29" s="578">
        <v>27</v>
      </c>
      <c r="H29" s="564">
        <v>23</v>
      </c>
      <c r="I29" s="579">
        <v>39</v>
      </c>
      <c r="J29" s="580">
        <f t="shared" si="0"/>
        <v>80</v>
      </c>
      <c r="K29" s="574">
        <f t="shared" si="2"/>
        <v>44</v>
      </c>
      <c r="L29" s="581">
        <v>21</v>
      </c>
    </row>
    <row r="30" spans="1:13" s="8" customFormat="1" ht="27" customHeight="1" x14ac:dyDescent="0.45">
      <c r="A30" s="582">
        <v>21</v>
      </c>
      <c r="B30" s="577">
        <v>22</v>
      </c>
      <c r="C30" s="570" t="s">
        <v>292</v>
      </c>
      <c r="D30" s="571">
        <v>498.88</v>
      </c>
      <c r="E30" s="572">
        <v>22</v>
      </c>
      <c r="F30" s="573">
        <v>40</v>
      </c>
      <c r="G30" s="578">
        <v>28</v>
      </c>
      <c r="H30" s="564">
        <v>22</v>
      </c>
      <c r="I30" s="579">
        <v>40</v>
      </c>
      <c r="J30" s="580">
        <f t="shared" si="0"/>
        <v>80</v>
      </c>
      <c r="K30" s="574">
        <f t="shared" si="2"/>
        <v>44</v>
      </c>
      <c r="L30" s="581">
        <v>22</v>
      </c>
    </row>
    <row r="31" spans="1:13" s="8" customFormat="1" ht="27" customHeight="1" x14ac:dyDescent="0.45">
      <c r="A31" s="582">
        <v>22</v>
      </c>
      <c r="B31" s="569">
        <v>23</v>
      </c>
      <c r="C31" s="570" t="s">
        <v>347</v>
      </c>
      <c r="D31" s="571">
        <v>645.34</v>
      </c>
      <c r="E31" s="572">
        <v>26</v>
      </c>
      <c r="F31" s="573">
        <v>36</v>
      </c>
      <c r="G31" s="578">
        <v>24</v>
      </c>
      <c r="H31" s="564">
        <v>24</v>
      </c>
      <c r="I31" s="579">
        <v>38</v>
      </c>
      <c r="J31" s="580">
        <f t="shared" si="0"/>
        <v>74</v>
      </c>
      <c r="K31" s="574">
        <f t="shared" si="2"/>
        <v>50</v>
      </c>
      <c r="L31" s="581">
        <v>23</v>
      </c>
    </row>
    <row r="32" spans="1:13" s="8" customFormat="1" ht="27" customHeight="1" x14ac:dyDescent="0.45">
      <c r="A32" s="582">
        <v>24</v>
      </c>
      <c r="B32" s="569">
        <v>24</v>
      </c>
      <c r="C32" s="570" t="s">
        <v>151</v>
      </c>
      <c r="D32" s="571">
        <v>541.59</v>
      </c>
      <c r="E32" s="572">
        <v>24</v>
      </c>
      <c r="F32" s="573">
        <v>38</v>
      </c>
      <c r="G32" s="578">
        <v>18</v>
      </c>
      <c r="H32" s="564">
        <v>28</v>
      </c>
      <c r="I32" s="579">
        <v>34</v>
      </c>
      <c r="J32" s="580">
        <f t="shared" si="0"/>
        <v>72</v>
      </c>
      <c r="K32" s="574">
        <f t="shared" si="2"/>
        <v>52</v>
      </c>
      <c r="L32" s="581">
        <v>24</v>
      </c>
    </row>
    <row r="33" spans="1:12" s="8" customFormat="1" ht="27" customHeight="1" x14ac:dyDescent="0.45">
      <c r="A33" s="582">
        <v>26</v>
      </c>
      <c r="B33" s="577">
        <v>25</v>
      </c>
      <c r="C33" s="570" t="s">
        <v>198</v>
      </c>
      <c r="D33" s="571">
        <v>802.77</v>
      </c>
      <c r="E33" s="572">
        <v>27</v>
      </c>
      <c r="F33" s="573">
        <v>35</v>
      </c>
      <c r="G33" s="578">
        <v>21</v>
      </c>
      <c r="H33" s="564">
        <v>26</v>
      </c>
      <c r="I33" s="579">
        <v>36</v>
      </c>
      <c r="J33" s="580">
        <f t="shared" si="0"/>
        <v>71</v>
      </c>
      <c r="K33" s="574">
        <f t="shared" si="2"/>
        <v>53</v>
      </c>
      <c r="L33" s="581">
        <v>25</v>
      </c>
    </row>
    <row r="34" spans="1:12" s="8" customFormat="1" ht="27" customHeight="1" x14ac:dyDescent="0.45">
      <c r="A34" s="582">
        <v>27</v>
      </c>
      <c r="B34" s="558">
        <v>26</v>
      </c>
      <c r="C34" s="570" t="s">
        <v>146</v>
      </c>
      <c r="D34" s="571">
        <v>601.94000000000005</v>
      </c>
      <c r="E34" s="572">
        <v>25</v>
      </c>
      <c r="F34" s="573">
        <v>37</v>
      </c>
      <c r="G34" s="578">
        <v>158</v>
      </c>
      <c r="H34" s="583">
        <v>29</v>
      </c>
      <c r="I34" s="584">
        <v>33</v>
      </c>
      <c r="J34" s="580">
        <f t="shared" si="0"/>
        <v>70</v>
      </c>
      <c r="K34" s="574">
        <f t="shared" si="2"/>
        <v>54</v>
      </c>
      <c r="L34" s="581">
        <v>26</v>
      </c>
    </row>
    <row r="35" spans="1:12" s="8" customFormat="1" ht="27" customHeight="1" x14ac:dyDescent="0.45">
      <c r="A35" s="582">
        <v>28</v>
      </c>
      <c r="B35" s="569">
        <v>27</v>
      </c>
      <c r="C35" s="570" t="s">
        <v>125</v>
      </c>
      <c r="D35" s="571">
        <v>988.72</v>
      </c>
      <c r="E35" s="572">
        <v>28</v>
      </c>
      <c r="F35" s="573">
        <v>34</v>
      </c>
      <c r="G35" s="578">
        <v>19</v>
      </c>
      <c r="H35" s="564">
        <v>27</v>
      </c>
      <c r="I35" s="579">
        <v>35</v>
      </c>
      <c r="J35" s="580">
        <f t="shared" si="0"/>
        <v>69</v>
      </c>
      <c r="K35" s="574">
        <f t="shared" si="2"/>
        <v>55</v>
      </c>
      <c r="L35" s="581">
        <v>27</v>
      </c>
    </row>
    <row r="36" spans="1:12" s="8" customFormat="1" ht="27" customHeight="1" x14ac:dyDescent="0.45">
      <c r="A36" s="582">
        <v>29</v>
      </c>
      <c r="B36" s="577">
        <v>28</v>
      </c>
      <c r="C36" s="589" t="s">
        <v>413</v>
      </c>
      <c r="D36" s="571" t="s">
        <v>414</v>
      </c>
      <c r="E36" s="590"/>
      <c r="F36" s="591"/>
      <c r="G36" s="578">
        <v>49</v>
      </c>
      <c r="H36" s="564">
        <v>13</v>
      </c>
      <c r="I36" s="579">
        <v>49</v>
      </c>
      <c r="J36" s="580">
        <f t="shared" si="0"/>
        <v>49</v>
      </c>
      <c r="K36" s="574">
        <f t="shared" si="2"/>
        <v>13</v>
      </c>
      <c r="L36" s="581">
        <v>28</v>
      </c>
    </row>
    <row r="37" spans="1:12" s="8" customFormat="1" ht="27" customHeight="1" x14ac:dyDescent="0.45">
      <c r="A37" s="582"/>
      <c r="B37" s="558">
        <v>29</v>
      </c>
      <c r="C37" s="570" t="s">
        <v>124</v>
      </c>
      <c r="D37" s="571">
        <v>499.92</v>
      </c>
      <c r="E37" s="572">
        <v>23</v>
      </c>
      <c r="F37" s="573">
        <v>39</v>
      </c>
      <c r="G37" s="578" t="s">
        <v>414</v>
      </c>
      <c r="H37" s="564"/>
      <c r="I37" s="579">
        <v>0</v>
      </c>
      <c r="J37" s="580">
        <f t="shared" si="0"/>
        <v>39</v>
      </c>
      <c r="K37" s="574">
        <f t="shared" si="2"/>
        <v>23</v>
      </c>
      <c r="L37" s="581">
        <v>29</v>
      </c>
    </row>
    <row r="38" spans="1:12" s="8" customFormat="1" ht="27" customHeight="1" thickBot="1" x14ac:dyDescent="0.5">
      <c r="A38" s="582">
        <v>30</v>
      </c>
      <c r="B38" s="592">
        <v>30</v>
      </c>
      <c r="C38" s="602" t="s">
        <v>412</v>
      </c>
      <c r="D38" s="593" t="s">
        <v>414</v>
      </c>
      <c r="E38" s="594"/>
      <c r="F38" s="595"/>
      <c r="G38" s="596">
        <v>22</v>
      </c>
      <c r="H38" s="597">
        <v>25</v>
      </c>
      <c r="I38" s="598">
        <v>37</v>
      </c>
      <c r="J38" s="599">
        <f t="shared" si="0"/>
        <v>37</v>
      </c>
      <c r="K38" s="600">
        <f t="shared" si="2"/>
        <v>25</v>
      </c>
      <c r="L38" s="601">
        <v>30</v>
      </c>
    </row>
    <row r="39" spans="1:12" ht="18" customHeight="1" x14ac:dyDescent="0.25">
      <c r="A39" s="34"/>
      <c r="B39" s="34"/>
      <c r="C39" s="152"/>
      <c r="D39" s="153"/>
      <c r="E39" s="154"/>
      <c r="F39" s="154"/>
      <c r="G39" s="155"/>
      <c r="H39" s="156"/>
      <c r="I39" s="156"/>
      <c r="J39" s="156"/>
      <c r="K39" s="157"/>
      <c r="L39" s="155"/>
    </row>
    <row r="40" spans="1:12" ht="20.399999999999999" x14ac:dyDescent="0.3">
      <c r="B40" s="206" t="s">
        <v>100</v>
      </c>
      <c r="E40" s="119"/>
      <c r="F40" s="119"/>
      <c r="G40" s="81"/>
      <c r="H40" s="207"/>
      <c r="I40" s="207"/>
      <c r="J40" s="207"/>
      <c r="L40" s="119"/>
    </row>
  </sheetData>
  <sortState ref="C10:K38">
    <sortCondition descending="1" ref="J10:J38"/>
  </sortState>
  <mergeCells count="8">
    <mergeCell ref="B1:L1"/>
    <mergeCell ref="A4:L4"/>
    <mergeCell ref="A5:L5"/>
    <mergeCell ref="B7:B8"/>
    <mergeCell ref="C7:C8"/>
    <mergeCell ref="A7:A8"/>
    <mergeCell ref="D7:F7"/>
    <mergeCell ref="G7:I7"/>
  </mergeCells>
  <phoneticPr fontId="2" type="noConversion"/>
  <conditionalFormatting sqref="H9:J39">
    <cfRule type="cellIs" dxfId="99" priority="4" operator="between">
      <formula>1</formula>
      <formula>3</formula>
    </cfRule>
  </conditionalFormatting>
  <conditionalFormatting sqref="E39:F39">
    <cfRule type="cellIs" dxfId="98" priority="3" operator="between">
      <formula>1</formula>
      <formula>3</formula>
    </cfRule>
  </conditionalFormatting>
  <conditionalFormatting sqref="E36:F36 E38:F38">
    <cfRule type="cellIs" dxfId="97" priority="1" operator="between">
      <formula>1</formula>
      <formula>3</formula>
    </cfRule>
  </conditionalFormatting>
  <printOptions horizontalCentered="1"/>
  <pageMargins left="0" right="0" top="0" bottom="0" header="0" footer="0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view="pageBreakPreview" zoomScale="85" zoomScaleNormal="145" zoomScaleSheetLayoutView="85" workbookViewId="0">
      <selection activeCell="R8" sqref="R8"/>
    </sheetView>
  </sheetViews>
  <sheetFormatPr defaultColWidth="9.109375" defaultRowHeight="20.399999999999999" x14ac:dyDescent="0.25"/>
  <cols>
    <col min="1" max="1" width="9.44140625" style="77" customWidth="1"/>
    <col min="2" max="2" width="58.44140625" style="342" customWidth="1"/>
    <col min="3" max="3" width="21.109375" style="16" customWidth="1"/>
    <col min="4" max="4" width="19.88671875" style="16" hidden="1" customWidth="1"/>
    <col min="5" max="5" width="16.33203125" style="16" customWidth="1"/>
    <col min="6" max="6" width="16.33203125" style="6" hidden="1" customWidth="1"/>
    <col min="7" max="7" width="16.33203125" style="16" hidden="1" customWidth="1"/>
    <col min="8" max="8" width="16.33203125" style="6" hidden="1" customWidth="1"/>
    <col min="9" max="9" width="16.33203125" style="16" hidden="1" customWidth="1"/>
    <col min="10" max="10" width="12.77734375" style="6" customWidth="1"/>
    <col min="11" max="16384" width="9.109375" style="6"/>
  </cols>
  <sheetData>
    <row r="1" spans="1:11" ht="45" customHeight="1" x14ac:dyDescent="0.25">
      <c r="A1" s="468" t="s">
        <v>29</v>
      </c>
      <c r="B1" s="468"/>
      <c r="C1" s="468"/>
      <c r="D1" s="468"/>
      <c r="E1" s="468"/>
      <c r="F1" s="468"/>
      <c r="G1" s="468"/>
      <c r="H1" s="468"/>
      <c r="I1" s="468"/>
      <c r="J1" s="5"/>
      <c r="K1" s="5"/>
    </row>
    <row r="2" spans="1:11" ht="0.75" customHeight="1" x14ac:dyDescent="0.25">
      <c r="A2" s="1"/>
      <c r="B2" s="325"/>
      <c r="C2" s="1"/>
      <c r="D2" s="1"/>
      <c r="E2" s="1"/>
      <c r="F2" s="1"/>
      <c r="G2" s="1"/>
      <c r="H2" s="1"/>
      <c r="I2" s="7"/>
      <c r="J2" s="5"/>
      <c r="K2" s="5"/>
    </row>
    <row r="3" spans="1:11" ht="21" x14ac:dyDescent="0.35">
      <c r="A3" s="109" t="s">
        <v>407</v>
      </c>
      <c r="B3" s="339"/>
      <c r="C3" s="79"/>
      <c r="E3" s="18" t="s">
        <v>64</v>
      </c>
      <c r="F3" s="3"/>
      <c r="G3" s="6"/>
      <c r="H3" s="4"/>
      <c r="I3" s="18" t="s">
        <v>7</v>
      </c>
      <c r="J3" s="9"/>
      <c r="K3" s="9"/>
    </row>
    <row r="4" spans="1:11" ht="33" customHeight="1" x14ac:dyDescent="0.25">
      <c r="A4" s="470" t="s">
        <v>99</v>
      </c>
      <c r="B4" s="470"/>
      <c r="C4" s="470"/>
      <c r="D4" s="470"/>
      <c r="E4" s="470"/>
      <c r="F4" s="470"/>
      <c r="G4" s="470"/>
      <c r="H4" s="470"/>
      <c r="I4" s="470"/>
    </row>
    <row r="5" spans="1:11" ht="1.5" customHeight="1" thickBot="1" x14ac:dyDescent="0.3">
      <c r="B5" s="340"/>
      <c r="C5" s="11"/>
      <c r="D5" s="11"/>
      <c r="E5" s="12"/>
      <c r="F5" s="11"/>
      <c r="G5" s="12"/>
      <c r="H5" s="10"/>
      <c r="I5" s="10"/>
    </row>
    <row r="6" spans="1:11" s="107" customFormat="1" ht="22.2" customHeight="1" thickBot="1" x14ac:dyDescent="0.3">
      <c r="A6" s="481" t="s">
        <v>101</v>
      </c>
      <c r="B6" s="481" t="s">
        <v>49</v>
      </c>
      <c r="C6" s="343" t="s">
        <v>25</v>
      </c>
      <c r="D6" s="344"/>
      <c r="E6" s="345"/>
      <c r="F6" s="104" t="s">
        <v>26</v>
      </c>
      <c r="G6" s="105"/>
      <c r="H6" s="106" t="s">
        <v>27</v>
      </c>
      <c r="I6" s="105"/>
      <c r="J6" s="479" t="s">
        <v>426</v>
      </c>
    </row>
    <row r="7" spans="1:11" s="107" customFormat="1" ht="25.2" customHeight="1" thickBot="1" x14ac:dyDescent="0.3">
      <c r="A7" s="482"/>
      <c r="B7" s="482"/>
      <c r="C7" s="282" t="s">
        <v>102</v>
      </c>
      <c r="D7" s="163" t="s">
        <v>98</v>
      </c>
      <c r="E7" s="164" t="s">
        <v>2</v>
      </c>
      <c r="F7" s="103" t="s">
        <v>24</v>
      </c>
      <c r="G7" s="14" t="s">
        <v>2</v>
      </c>
      <c r="H7" s="59" t="s">
        <v>3</v>
      </c>
      <c r="I7" s="14" t="s">
        <v>2</v>
      </c>
      <c r="J7" s="480"/>
    </row>
    <row r="8" spans="1:11" s="13" customFormat="1" ht="19.5" customHeight="1" x14ac:dyDescent="0.4">
      <c r="A8" s="350">
        <v>1</v>
      </c>
      <c r="B8" s="351" t="s">
        <v>395</v>
      </c>
      <c r="C8" s="423">
        <v>159.16</v>
      </c>
      <c r="D8" s="352">
        <v>5.5601851851851845E-3</v>
      </c>
      <c r="E8" s="350">
        <v>1</v>
      </c>
      <c r="F8" s="346" t="e">
        <f>'строевая подготовка'!#REF!</f>
        <v>#REF!</v>
      </c>
      <c r="G8" s="347" t="e">
        <f>'строевая подготовка'!#REF!</f>
        <v>#REF!</v>
      </c>
      <c r="H8" s="348" t="e">
        <f>G8+E8</f>
        <v>#REF!</v>
      </c>
      <c r="I8" s="349">
        <v>15</v>
      </c>
      <c r="J8" s="453">
        <v>70</v>
      </c>
    </row>
    <row r="9" spans="1:11" s="13" customFormat="1" ht="19.5" customHeight="1" x14ac:dyDescent="0.4">
      <c r="A9" s="350">
        <f>A8+1</f>
        <v>2</v>
      </c>
      <c r="B9" s="351" t="s">
        <v>119</v>
      </c>
      <c r="C9" s="423">
        <v>213.62</v>
      </c>
      <c r="D9" s="352"/>
      <c r="E9" s="350">
        <f>E8+1</f>
        <v>2</v>
      </c>
      <c r="F9" s="100"/>
      <c r="G9" s="60"/>
      <c r="H9" s="62"/>
      <c r="I9" s="65"/>
      <c r="J9" s="454">
        <v>65</v>
      </c>
      <c r="K9" s="6"/>
    </row>
    <row r="10" spans="1:11" s="13" customFormat="1" ht="19.5" customHeight="1" x14ac:dyDescent="0.4">
      <c r="A10" s="350">
        <f t="shared" ref="A10:A35" si="0">A9+1</f>
        <v>3</v>
      </c>
      <c r="B10" s="351" t="s">
        <v>399</v>
      </c>
      <c r="C10" s="423">
        <v>218.73</v>
      </c>
      <c r="D10" s="352"/>
      <c r="E10" s="350">
        <f t="shared" ref="E10:E35" si="1">E9+1</f>
        <v>3</v>
      </c>
      <c r="F10" s="100"/>
      <c r="G10" s="60"/>
      <c r="H10" s="62"/>
      <c r="I10" s="65"/>
      <c r="J10" s="454">
        <v>60</v>
      </c>
      <c r="K10" s="6"/>
    </row>
    <row r="11" spans="1:11" s="13" customFormat="1" ht="19.5" customHeight="1" x14ac:dyDescent="0.35">
      <c r="A11" s="162">
        <f t="shared" si="0"/>
        <v>4</v>
      </c>
      <c r="B11" s="341" t="s">
        <v>401</v>
      </c>
      <c r="C11" s="424">
        <v>218.87</v>
      </c>
      <c r="D11" s="76">
        <v>6.6956018518518519E-3</v>
      </c>
      <c r="E11" s="162">
        <f t="shared" si="1"/>
        <v>4</v>
      </c>
      <c r="F11" s="100">
        <f>'строевая подготовка'!G17</f>
        <v>55</v>
      </c>
      <c r="G11" s="60">
        <f>'строевая подготовка'!H16</f>
        <v>9</v>
      </c>
      <c r="H11" s="62">
        <f>G11+E11</f>
        <v>13</v>
      </c>
      <c r="I11" s="65">
        <v>2</v>
      </c>
      <c r="J11" s="451">
        <v>58</v>
      </c>
      <c r="K11" s="6"/>
    </row>
    <row r="12" spans="1:11" s="13" customFormat="1" ht="19.5" customHeight="1" x14ac:dyDescent="0.35">
      <c r="A12" s="162">
        <f t="shared" si="0"/>
        <v>5</v>
      </c>
      <c r="B12" s="341" t="s">
        <v>402</v>
      </c>
      <c r="C12" s="181">
        <v>252.64</v>
      </c>
      <c r="D12" s="76">
        <v>3.8726851851851852E-3</v>
      </c>
      <c r="E12" s="162">
        <f t="shared" si="1"/>
        <v>5</v>
      </c>
      <c r="F12" s="100"/>
      <c r="G12" s="60"/>
      <c r="H12" s="62"/>
      <c r="I12" s="65"/>
      <c r="J12" s="451">
        <v>57</v>
      </c>
    </row>
    <row r="13" spans="1:11" s="13" customFormat="1" ht="19.5" customHeight="1" x14ac:dyDescent="0.35">
      <c r="A13" s="162">
        <f t="shared" si="0"/>
        <v>6</v>
      </c>
      <c r="B13" s="341" t="s">
        <v>400</v>
      </c>
      <c r="C13" s="181">
        <v>258.77</v>
      </c>
      <c r="D13" s="76">
        <v>3.5902777777777777E-3</v>
      </c>
      <c r="E13" s="162">
        <f t="shared" si="1"/>
        <v>6</v>
      </c>
      <c r="F13" s="100"/>
      <c r="G13" s="60"/>
      <c r="H13" s="62"/>
      <c r="I13" s="65"/>
      <c r="J13" s="451">
        <v>56</v>
      </c>
      <c r="K13" s="6"/>
    </row>
    <row r="14" spans="1:11" s="13" customFormat="1" ht="19.5" customHeight="1" x14ac:dyDescent="0.35">
      <c r="A14" s="162">
        <f t="shared" si="0"/>
        <v>7</v>
      </c>
      <c r="B14" s="341" t="s">
        <v>405</v>
      </c>
      <c r="C14" s="181">
        <v>274.5</v>
      </c>
      <c r="D14" s="76">
        <v>2.2685185185185182E-3</v>
      </c>
      <c r="E14" s="162">
        <f t="shared" si="1"/>
        <v>7</v>
      </c>
      <c r="F14" s="100"/>
      <c r="G14" s="60"/>
      <c r="H14" s="62"/>
      <c r="I14" s="65"/>
      <c r="J14" s="451">
        <v>55</v>
      </c>
    </row>
    <row r="15" spans="1:11" s="13" customFormat="1" ht="19.5" customHeight="1" x14ac:dyDescent="0.35">
      <c r="A15" s="162">
        <f t="shared" si="0"/>
        <v>8</v>
      </c>
      <c r="B15" s="341" t="s">
        <v>118</v>
      </c>
      <c r="C15" s="181">
        <v>295.72000000000003</v>
      </c>
      <c r="D15" s="76">
        <v>2.8240740740740739E-3</v>
      </c>
      <c r="E15" s="162">
        <f t="shared" si="1"/>
        <v>8</v>
      </c>
      <c r="F15" s="346">
        <f>'строевая подготовка'!G23</f>
        <v>44</v>
      </c>
      <c r="G15" s="347">
        <f>'строевая подготовка'!H23</f>
        <v>16</v>
      </c>
      <c r="H15" s="348">
        <f>G15+E15</f>
        <v>24</v>
      </c>
      <c r="I15" s="349">
        <v>5</v>
      </c>
      <c r="J15" s="451">
        <v>54</v>
      </c>
      <c r="K15" s="6"/>
    </row>
    <row r="16" spans="1:11" s="13" customFormat="1" ht="19.5" customHeight="1" x14ac:dyDescent="0.35">
      <c r="A16" s="162">
        <f t="shared" si="0"/>
        <v>9</v>
      </c>
      <c r="B16" s="414" t="s">
        <v>397</v>
      </c>
      <c r="C16" s="425">
        <v>299.64999999999998</v>
      </c>
      <c r="D16" s="76"/>
      <c r="E16" s="162">
        <f t="shared" si="1"/>
        <v>9</v>
      </c>
      <c r="F16" s="346"/>
      <c r="G16" s="347"/>
      <c r="H16" s="348"/>
      <c r="I16" s="349"/>
      <c r="J16" s="451">
        <v>53</v>
      </c>
      <c r="K16" s="6"/>
    </row>
    <row r="17" spans="1:11" s="13" customFormat="1" ht="19.5" customHeight="1" x14ac:dyDescent="0.35">
      <c r="A17" s="162">
        <f t="shared" si="0"/>
        <v>10</v>
      </c>
      <c r="B17" s="341" t="s">
        <v>150</v>
      </c>
      <c r="C17" s="181">
        <v>318.70999999999998</v>
      </c>
      <c r="D17" s="76">
        <v>5.3657407407407404E-3</v>
      </c>
      <c r="E17" s="162">
        <f t="shared" si="1"/>
        <v>10</v>
      </c>
      <c r="F17" s="100"/>
      <c r="G17" s="60"/>
      <c r="H17" s="62"/>
      <c r="I17" s="65"/>
      <c r="J17" s="451">
        <v>53</v>
      </c>
    </row>
    <row r="18" spans="1:11" s="13" customFormat="1" ht="19.5" customHeight="1" x14ac:dyDescent="0.35">
      <c r="A18" s="162">
        <f t="shared" si="0"/>
        <v>11</v>
      </c>
      <c r="B18" s="341" t="s">
        <v>398</v>
      </c>
      <c r="C18" s="181">
        <v>333.23</v>
      </c>
      <c r="D18" s="76">
        <v>5.107638888888889E-3</v>
      </c>
      <c r="E18" s="162">
        <f t="shared" si="1"/>
        <v>11</v>
      </c>
      <c r="F18" s="100"/>
      <c r="G18" s="60"/>
      <c r="H18" s="62"/>
      <c r="I18" s="65"/>
      <c r="J18" s="451">
        <v>51</v>
      </c>
    </row>
    <row r="19" spans="1:11" s="13" customFormat="1" ht="19.5" customHeight="1" x14ac:dyDescent="0.35">
      <c r="A19" s="162">
        <f t="shared" si="0"/>
        <v>12</v>
      </c>
      <c r="B19" s="341" t="s">
        <v>369</v>
      </c>
      <c r="C19" s="181">
        <v>335.03</v>
      </c>
      <c r="D19" s="76">
        <v>6.2615740740740748E-3</v>
      </c>
      <c r="E19" s="162">
        <f t="shared" si="1"/>
        <v>12</v>
      </c>
      <c r="F19" s="100"/>
      <c r="G19" s="60"/>
      <c r="H19" s="62"/>
      <c r="I19" s="65"/>
      <c r="J19" s="451">
        <v>50</v>
      </c>
      <c r="K19" s="6"/>
    </row>
    <row r="20" spans="1:11" s="13" customFormat="1" ht="19.5" customHeight="1" x14ac:dyDescent="0.35">
      <c r="A20" s="162">
        <f t="shared" si="0"/>
        <v>13</v>
      </c>
      <c r="B20" s="413" t="s">
        <v>105</v>
      </c>
      <c r="C20" s="181">
        <v>345.97</v>
      </c>
      <c r="D20" s="76">
        <v>5.1238425925925922E-3</v>
      </c>
      <c r="E20" s="162">
        <f t="shared" si="1"/>
        <v>13</v>
      </c>
      <c r="F20" s="346" t="e">
        <f>'строевая подготовка'!#REF!</f>
        <v>#REF!</v>
      </c>
      <c r="G20" s="347">
        <v>22</v>
      </c>
      <c r="H20" s="348">
        <f>G20+E20</f>
        <v>35</v>
      </c>
      <c r="I20" s="349">
        <v>21</v>
      </c>
      <c r="J20" s="451">
        <v>49</v>
      </c>
    </row>
    <row r="21" spans="1:11" s="13" customFormat="1" ht="19.5" customHeight="1" x14ac:dyDescent="0.35">
      <c r="A21" s="162">
        <f t="shared" si="0"/>
        <v>14</v>
      </c>
      <c r="B21" s="341" t="s">
        <v>123</v>
      </c>
      <c r="C21" s="181">
        <v>346.22</v>
      </c>
      <c r="D21" s="76"/>
      <c r="E21" s="162">
        <f t="shared" si="1"/>
        <v>14</v>
      </c>
      <c r="F21" s="100"/>
      <c r="G21" s="60"/>
      <c r="H21" s="62"/>
      <c r="I21" s="65"/>
      <c r="J21" s="451">
        <v>49</v>
      </c>
      <c r="K21" s="6"/>
    </row>
    <row r="22" spans="1:11" s="13" customFormat="1" ht="19.5" customHeight="1" x14ac:dyDescent="0.35">
      <c r="A22" s="162">
        <f t="shared" si="0"/>
        <v>15</v>
      </c>
      <c r="B22" s="341" t="s">
        <v>403</v>
      </c>
      <c r="C22" s="181">
        <v>350.57</v>
      </c>
      <c r="D22" s="76">
        <v>6.936342592592592E-3</v>
      </c>
      <c r="E22" s="162">
        <f t="shared" si="1"/>
        <v>15</v>
      </c>
      <c r="F22" s="100"/>
      <c r="G22" s="60"/>
      <c r="H22" s="62"/>
      <c r="I22" s="65"/>
      <c r="J22" s="451">
        <v>47</v>
      </c>
      <c r="K22" s="6"/>
    </row>
    <row r="23" spans="1:11" ht="19.5" customHeight="1" x14ac:dyDescent="0.35">
      <c r="A23" s="162">
        <f t="shared" si="0"/>
        <v>16</v>
      </c>
      <c r="B23" s="341" t="s">
        <v>406</v>
      </c>
      <c r="C23" s="181">
        <v>364.43</v>
      </c>
      <c r="D23" s="76">
        <v>3.4953703703703705E-3</v>
      </c>
      <c r="E23" s="162">
        <f t="shared" si="1"/>
        <v>16</v>
      </c>
      <c r="F23" s="101">
        <f>'строевая подготовка'!G21</f>
        <v>49</v>
      </c>
      <c r="G23" s="61">
        <f>'строевая подготовка'!H20</f>
        <v>13</v>
      </c>
      <c r="H23" s="64">
        <f>G23+E23</f>
        <v>29</v>
      </c>
      <c r="I23" s="58" t="s">
        <v>60</v>
      </c>
      <c r="J23" s="451">
        <v>46</v>
      </c>
    </row>
    <row r="24" spans="1:11" ht="19.5" customHeight="1" x14ac:dyDescent="0.35">
      <c r="A24" s="162">
        <f t="shared" si="0"/>
        <v>17</v>
      </c>
      <c r="B24" s="341" t="s">
        <v>404</v>
      </c>
      <c r="C24" s="181">
        <v>366.14</v>
      </c>
      <c r="D24" s="76">
        <v>3.5092592592592593E-3</v>
      </c>
      <c r="E24" s="162">
        <f t="shared" si="1"/>
        <v>17</v>
      </c>
      <c r="F24" s="102">
        <f>'строевая подготовка'!G18</f>
        <v>53</v>
      </c>
      <c r="G24" s="57">
        <f>'строевая подготовка'!H17</f>
        <v>9</v>
      </c>
      <c r="H24" s="63">
        <f>G24+E24</f>
        <v>26</v>
      </c>
      <c r="I24" s="49">
        <v>3</v>
      </c>
      <c r="J24" s="451">
        <v>45</v>
      </c>
    </row>
    <row r="25" spans="1:11" ht="19.5" customHeight="1" x14ac:dyDescent="0.35">
      <c r="A25" s="162">
        <f t="shared" si="0"/>
        <v>18</v>
      </c>
      <c r="B25" s="341" t="s">
        <v>143</v>
      </c>
      <c r="C25" s="181">
        <v>385.84</v>
      </c>
      <c r="D25" s="76">
        <v>4.0347222222222225E-3</v>
      </c>
      <c r="E25" s="162">
        <f t="shared" si="1"/>
        <v>18</v>
      </c>
      <c r="F25" s="101" t="e">
        <f>'строевая подготовка'!#REF!</f>
        <v>#REF!</v>
      </c>
      <c r="G25" s="61">
        <v>12</v>
      </c>
      <c r="H25" s="64">
        <f>G25+E25</f>
        <v>30</v>
      </c>
      <c r="I25" s="58" t="s">
        <v>60</v>
      </c>
      <c r="J25" s="451">
        <v>44</v>
      </c>
    </row>
    <row r="26" spans="1:11" ht="19.5" customHeight="1" x14ac:dyDescent="0.35">
      <c r="A26" s="162">
        <f t="shared" si="0"/>
        <v>19</v>
      </c>
      <c r="B26" s="341" t="s">
        <v>330</v>
      </c>
      <c r="C26" s="181">
        <v>447.16</v>
      </c>
      <c r="D26" s="76">
        <v>5.9375000000000009E-3</v>
      </c>
      <c r="E26" s="162">
        <f t="shared" si="1"/>
        <v>19</v>
      </c>
      <c r="F26" s="101">
        <f>'строевая подготовка'!G13</f>
        <v>58</v>
      </c>
      <c r="G26" s="61">
        <f>'строевая подготовка'!H12</f>
        <v>5</v>
      </c>
      <c r="H26" s="64">
        <f>G26+E26</f>
        <v>24</v>
      </c>
      <c r="I26" s="48">
        <v>13</v>
      </c>
      <c r="J26" s="451">
        <v>43</v>
      </c>
    </row>
    <row r="27" spans="1:11" ht="19.5" customHeight="1" x14ac:dyDescent="0.35">
      <c r="A27" s="162">
        <f t="shared" si="0"/>
        <v>20</v>
      </c>
      <c r="B27" s="341" t="s">
        <v>396</v>
      </c>
      <c r="C27" s="181">
        <v>457.16</v>
      </c>
      <c r="D27" s="76">
        <v>5.3009259259259251E-3</v>
      </c>
      <c r="E27" s="162">
        <f t="shared" si="1"/>
        <v>20</v>
      </c>
      <c r="F27" s="102"/>
      <c r="G27" s="57"/>
      <c r="H27" s="63"/>
      <c r="I27" s="49"/>
      <c r="J27" s="451">
        <v>42</v>
      </c>
      <c r="K27" s="13"/>
    </row>
    <row r="28" spans="1:11" ht="19.5" customHeight="1" x14ac:dyDescent="0.35">
      <c r="A28" s="162">
        <f t="shared" si="0"/>
        <v>21</v>
      </c>
      <c r="B28" s="341" t="s">
        <v>126</v>
      </c>
      <c r="C28" s="181">
        <v>480.77</v>
      </c>
      <c r="D28" s="76">
        <v>5.3078703703703699E-3</v>
      </c>
      <c r="E28" s="162">
        <f t="shared" si="1"/>
        <v>21</v>
      </c>
      <c r="F28" s="102"/>
      <c r="G28" s="57"/>
      <c r="H28" s="63"/>
      <c r="I28" s="49"/>
      <c r="J28" s="451">
        <v>41</v>
      </c>
    </row>
    <row r="29" spans="1:11" ht="19.5" customHeight="1" x14ac:dyDescent="0.35">
      <c r="A29" s="162">
        <f t="shared" si="0"/>
        <v>22</v>
      </c>
      <c r="B29" s="341" t="s">
        <v>292</v>
      </c>
      <c r="C29" s="181">
        <v>498.88</v>
      </c>
      <c r="D29" s="76">
        <v>6.8576388888888888E-3</v>
      </c>
      <c r="E29" s="162">
        <f t="shared" si="1"/>
        <v>22</v>
      </c>
      <c r="F29" s="101">
        <f>'строевая подготовка'!G19</f>
        <v>51</v>
      </c>
      <c r="G29" s="61">
        <f>'строевая подготовка'!H18</f>
        <v>11</v>
      </c>
      <c r="H29" s="64">
        <f>G29+E29</f>
        <v>33</v>
      </c>
      <c r="I29" s="58" t="s">
        <v>60</v>
      </c>
      <c r="J29" s="451">
        <v>40</v>
      </c>
    </row>
    <row r="30" spans="1:11" ht="19.5" customHeight="1" x14ac:dyDescent="0.35">
      <c r="A30" s="162">
        <f t="shared" si="0"/>
        <v>23</v>
      </c>
      <c r="B30" s="341" t="s">
        <v>124</v>
      </c>
      <c r="C30" s="181">
        <v>499.92</v>
      </c>
      <c r="D30" s="76"/>
      <c r="E30" s="162">
        <f t="shared" si="1"/>
        <v>23</v>
      </c>
      <c r="F30" s="102"/>
      <c r="G30" s="57"/>
      <c r="H30" s="63"/>
      <c r="I30" s="49"/>
      <c r="J30" s="451">
        <v>39</v>
      </c>
    </row>
    <row r="31" spans="1:11" ht="19.5" customHeight="1" x14ac:dyDescent="0.35">
      <c r="A31" s="162">
        <f t="shared" si="0"/>
        <v>24</v>
      </c>
      <c r="B31" s="341" t="s">
        <v>151</v>
      </c>
      <c r="C31" s="181">
        <v>541.59</v>
      </c>
      <c r="D31" s="76">
        <v>4.8148148148148152E-3</v>
      </c>
      <c r="E31" s="162">
        <f t="shared" si="1"/>
        <v>24</v>
      </c>
      <c r="F31" s="102"/>
      <c r="G31" s="57"/>
      <c r="H31" s="63"/>
      <c r="I31" s="49"/>
      <c r="J31" s="451">
        <v>38</v>
      </c>
      <c r="K31" s="13"/>
    </row>
    <row r="32" spans="1:11" ht="19.5" customHeight="1" x14ac:dyDescent="0.35">
      <c r="A32" s="162">
        <f t="shared" si="0"/>
        <v>25</v>
      </c>
      <c r="B32" s="341" t="s">
        <v>146</v>
      </c>
      <c r="C32" s="181">
        <v>601.94000000000005</v>
      </c>
      <c r="D32" s="76">
        <v>5.2280092592592595E-3</v>
      </c>
      <c r="E32" s="162">
        <f t="shared" si="1"/>
        <v>25</v>
      </c>
      <c r="F32" s="101">
        <f>'строевая подготовка'!G12</f>
        <v>58</v>
      </c>
      <c r="G32" s="61">
        <f>'строевая подготовка'!H11</f>
        <v>4</v>
      </c>
      <c r="H32" s="64">
        <f t="shared" ref="H32:H35" si="2">G32+E32</f>
        <v>29</v>
      </c>
      <c r="I32" s="48">
        <v>4</v>
      </c>
      <c r="J32" s="451">
        <v>38</v>
      </c>
      <c r="K32" s="13"/>
    </row>
    <row r="33" spans="1:10" ht="19.5" customHeight="1" x14ac:dyDescent="0.35">
      <c r="A33" s="162">
        <f t="shared" si="0"/>
        <v>26</v>
      </c>
      <c r="B33" s="341" t="s">
        <v>347</v>
      </c>
      <c r="C33" s="181">
        <v>645.34</v>
      </c>
      <c r="D33" s="76">
        <v>2.9849537037037032E-3</v>
      </c>
      <c r="E33" s="162">
        <f t="shared" si="1"/>
        <v>26</v>
      </c>
      <c r="F33" s="101">
        <f>'строевая подготовка'!G9</f>
        <v>64</v>
      </c>
      <c r="G33" s="61">
        <v>14</v>
      </c>
      <c r="H33" s="64">
        <f t="shared" si="2"/>
        <v>40</v>
      </c>
      <c r="I33" s="48">
        <v>12</v>
      </c>
      <c r="J33" s="451">
        <v>36</v>
      </c>
    </row>
    <row r="34" spans="1:10" ht="21.75" customHeight="1" x14ac:dyDescent="0.35">
      <c r="A34" s="162">
        <f t="shared" si="0"/>
        <v>27</v>
      </c>
      <c r="B34" s="341" t="s">
        <v>198</v>
      </c>
      <c r="C34" s="181">
        <v>802.77</v>
      </c>
      <c r="D34" s="76">
        <v>3.5069444444444445E-3</v>
      </c>
      <c r="E34" s="162">
        <f t="shared" si="1"/>
        <v>27</v>
      </c>
      <c r="F34" s="101">
        <f>'строевая подготовка'!G25</f>
        <v>40</v>
      </c>
      <c r="G34" s="61">
        <v>14</v>
      </c>
      <c r="H34" s="64">
        <f t="shared" si="2"/>
        <v>41</v>
      </c>
      <c r="I34" s="58" t="s">
        <v>60</v>
      </c>
      <c r="J34" s="451">
        <v>35</v>
      </c>
    </row>
    <row r="35" spans="1:10" ht="19.5" customHeight="1" thickBot="1" x14ac:dyDescent="0.4">
      <c r="A35" s="455">
        <f t="shared" si="0"/>
        <v>28</v>
      </c>
      <c r="B35" s="456" t="s">
        <v>125</v>
      </c>
      <c r="C35" s="457">
        <v>988.72</v>
      </c>
      <c r="D35" s="458">
        <v>3.7060185185185186E-3</v>
      </c>
      <c r="E35" s="455">
        <f t="shared" si="1"/>
        <v>28</v>
      </c>
      <c r="F35" s="459">
        <f>'строевая подготовка'!G15</f>
        <v>56</v>
      </c>
      <c r="G35" s="460">
        <v>22</v>
      </c>
      <c r="H35" s="461">
        <f t="shared" si="2"/>
        <v>50</v>
      </c>
      <c r="I35" s="462">
        <v>20</v>
      </c>
      <c r="J35" s="452">
        <v>34</v>
      </c>
    </row>
    <row r="36" spans="1:10" ht="55.2" customHeight="1" x14ac:dyDescent="0.35">
      <c r="A36" s="19" t="s">
        <v>5</v>
      </c>
      <c r="C36" s="207"/>
      <c r="D36" s="78" t="s">
        <v>42</v>
      </c>
      <c r="E36" s="20"/>
      <c r="G36" s="17"/>
      <c r="I36" s="17"/>
      <c r="J36" s="448"/>
    </row>
    <row r="37" spans="1:10" x14ac:dyDescent="0.35">
      <c r="J37" s="448"/>
    </row>
  </sheetData>
  <sortState ref="B9:C35">
    <sortCondition ref="C8:C35"/>
  </sortState>
  <mergeCells count="5">
    <mergeCell ref="J6:J7"/>
    <mergeCell ref="A1:I1"/>
    <mergeCell ref="A4:I4"/>
    <mergeCell ref="B6:B7"/>
    <mergeCell ref="A6:A7"/>
  </mergeCells>
  <conditionalFormatting sqref="E1:E5 E7 E36:E1048576">
    <cfRule type="cellIs" dxfId="96" priority="1" operator="between">
      <formula>1</formula>
      <formula>3</formula>
    </cfRule>
  </conditionalFormatting>
  <printOptions horizontalCentered="1"/>
  <pageMargins left="0.59055118110236227" right="0.39370078740157483" top="0" bottom="0" header="0.51181102362204722" footer="0.3937007874015748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8"/>
  <sheetViews>
    <sheetView view="pageBreakPreview" zoomScale="90" zoomScaleNormal="100" zoomScaleSheetLayoutView="90" workbookViewId="0">
      <pane ySplit="5" topLeftCell="A132" activePane="bottomLeft" state="frozen"/>
      <selection pane="bottomLeft" activeCell="O146" sqref="O146"/>
    </sheetView>
  </sheetViews>
  <sheetFormatPr defaultColWidth="9.109375" defaultRowHeight="15.6" x14ac:dyDescent="0.25"/>
  <cols>
    <col min="1" max="1" width="8.109375" style="34" customWidth="1"/>
    <col min="2" max="2" width="4.5546875" style="34" hidden="1" customWidth="1"/>
    <col min="3" max="3" width="36.44140625" style="134" bestFit="1" customWidth="1"/>
    <col min="4" max="4" width="34.33203125" style="34" customWidth="1"/>
    <col min="5" max="5" width="17.6640625" style="149" customWidth="1"/>
    <col min="6" max="6" width="14.88671875" style="149" customWidth="1"/>
    <col min="7" max="7" width="17.6640625" style="149" customWidth="1"/>
    <col min="8" max="8" width="9.109375" style="34" customWidth="1"/>
    <col min="9" max="9" width="9.109375" style="34"/>
    <col min="10" max="16384" width="9.109375" style="36"/>
  </cols>
  <sheetData>
    <row r="1" spans="1:14" ht="47.25" customHeight="1" x14ac:dyDescent="0.25">
      <c r="A1" s="491" t="s">
        <v>29</v>
      </c>
      <c r="B1" s="491"/>
      <c r="C1" s="491"/>
      <c r="D1" s="491"/>
      <c r="E1" s="491"/>
      <c r="F1" s="491"/>
      <c r="G1" s="491"/>
      <c r="H1" s="147"/>
      <c r="I1" s="147"/>
    </row>
    <row r="2" spans="1:14" x14ac:dyDescent="0.25">
      <c r="A2" s="493" t="s">
        <v>411</v>
      </c>
      <c r="B2" s="493"/>
      <c r="C2" s="493"/>
      <c r="D2" s="493"/>
      <c r="E2" s="493"/>
      <c r="F2" s="493"/>
      <c r="G2" s="493"/>
      <c r="H2" s="493"/>
    </row>
    <row r="3" spans="1:14" ht="35.25" customHeight="1" thickBot="1" x14ac:dyDescent="0.3">
      <c r="A3" s="492" t="s">
        <v>103</v>
      </c>
      <c r="B3" s="493"/>
      <c r="C3" s="493"/>
      <c r="D3" s="493"/>
      <c r="E3" s="493"/>
      <c r="F3" s="493"/>
      <c r="G3" s="493"/>
    </row>
    <row r="4" spans="1:14" ht="20.25" customHeight="1" x14ac:dyDescent="0.25">
      <c r="A4" s="483" t="s">
        <v>28</v>
      </c>
      <c r="B4" s="358"/>
      <c r="C4" s="485" t="s">
        <v>1</v>
      </c>
      <c r="D4" s="487" t="s">
        <v>181</v>
      </c>
      <c r="E4" s="489" t="s">
        <v>50</v>
      </c>
      <c r="F4" s="489"/>
      <c r="G4" s="489"/>
      <c r="H4" s="490"/>
    </row>
    <row r="5" spans="1:14" ht="41.25" customHeight="1" thickBot="1" x14ac:dyDescent="0.3">
      <c r="A5" s="484"/>
      <c r="B5" s="359"/>
      <c r="C5" s="486"/>
      <c r="D5" s="488"/>
      <c r="E5" s="183" t="s">
        <v>54</v>
      </c>
      <c r="F5" s="183" t="s">
        <v>55</v>
      </c>
      <c r="G5" s="183" t="s">
        <v>56</v>
      </c>
      <c r="H5" s="184" t="s">
        <v>2</v>
      </c>
    </row>
    <row r="6" spans="1:14" ht="17.399999999999999" x14ac:dyDescent="0.25">
      <c r="A6" s="367">
        <v>1</v>
      </c>
      <c r="B6" s="368"/>
      <c r="C6" s="369" t="s">
        <v>196</v>
      </c>
      <c r="D6" s="370" t="s">
        <v>53</v>
      </c>
      <c r="E6" s="357">
        <v>20.07</v>
      </c>
      <c r="F6" s="357">
        <v>0</v>
      </c>
      <c r="G6" s="357">
        <f t="shared" ref="G6:G22" si="0">F6+E6</f>
        <v>20.07</v>
      </c>
      <c r="H6" s="367">
        <v>1</v>
      </c>
    </row>
    <row r="7" spans="1:14" ht="17.399999999999999" x14ac:dyDescent="0.25">
      <c r="A7" s="371">
        <f>A6+1</f>
        <v>2</v>
      </c>
      <c r="B7" s="355"/>
      <c r="C7" s="313" t="s">
        <v>197</v>
      </c>
      <c r="D7" s="372" t="s">
        <v>53</v>
      </c>
      <c r="E7" s="330">
        <v>21.33</v>
      </c>
      <c r="F7" s="330">
        <v>0</v>
      </c>
      <c r="G7" s="330">
        <f t="shared" si="0"/>
        <v>21.33</v>
      </c>
      <c r="H7" s="371">
        <f>H6+1</f>
        <v>2</v>
      </c>
    </row>
    <row r="8" spans="1:14" ht="17.399999999999999" x14ac:dyDescent="0.25">
      <c r="A8" s="371">
        <f t="shared" ref="A8:A71" si="1">A7+1</f>
        <v>3</v>
      </c>
      <c r="B8" s="355"/>
      <c r="C8" s="313" t="s">
        <v>193</v>
      </c>
      <c r="D8" s="372" t="s">
        <v>53</v>
      </c>
      <c r="E8" s="330">
        <v>21.89</v>
      </c>
      <c r="F8" s="330">
        <v>0</v>
      </c>
      <c r="G8" s="330">
        <f t="shared" si="0"/>
        <v>21.89</v>
      </c>
      <c r="H8" s="371">
        <f t="shared" ref="H8:H71" si="2">H7+1</f>
        <v>3</v>
      </c>
    </row>
    <row r="9" spans="1:14" ht="17.399999999999999" x14ac:dyDescent="0.25">
      <c r="A9" s="353">
        <f t="shared" si="1"/>
        <v>4</v>
      </c>
      <c r="B9" s="354"/>
      <c r="C9" s="311" t="s">
        <v>191</v>
      </c>
      <c r="D9" s="360" t="s">
        <v>53</v>
      </c>
      <c r="E9" s="330">
        <v>22.6</v>
      </c>
      <c r="F9" s="330">
        <v>0</v>
      </c>
      <c r="G9" s="330">
        <f t="shared" si="0"/>
        <v>22.6</v>
      </c>
      <c r="H9" s="353">
        <f t="shared" si="2"/>
        <v>4</v>
      </c>
    </row>
    <row r="10" spans="1:14" ht="17.399999999999999" x14ac:dyDescent="0.25">
      <c r="A10" s="353">
        <f t="shared" si="1"/>
        <v>5</v>
      </c>
      <c r="B10" s="354"/>
      <c r="C10" s="311" t="s">
        <v>190</v>
      </c>
      <c r="D10" s="360" t="s">
        <v>53</v>
      </c>
      <c r="E10" s="330">
        <v>22.73</v>
      </c>
      <c r="F10" s="330">
        <v>0</v>
      </c>
      <c r="G10" s="330">
        <f t="shared" si="0"/>
        <v>22.73</v>
      </c>
      <c r="H10" s="353">
        <f t="shared" si="2"/>
        <v>5</v>
      </c>
    </row>
    <row r="11" spans="1:14" ht="17.399999999999999" x14ac:dyDescent="0.25">
      <c r="A11" s="353">
        <f t="shared" si="1"/>
        <v>6</v>
      </c>
      <c r="B11" s="354"/>
      <c r="C11" s="310" t="s">
        <v>259</v>
      </c>
      <c r="D11" s="361" t="s">
        <v>394</v>
      </c>
      <c r="E11" s="330">
        <v>23.26</v>
      </c>
      <c r="F11" s="330">
        <v>0</v>
      </c>
      <c r="G11" s="330">
        <f t="shared" si="0"/>
        <v>23.26</v>
      </c>
      <c r="H11" s="353">
        <f t="shared" si="2"/>
        <v>6</v>
      </c>
    </row>
    <row r="12" spans="1:14" s="34" customFormat="1" ht="17.399999999999999" x14ac:dyDescent="0.25">
      <c r="A12" s="353">
        <f t="shared" si="1"/>
        <v>7</v>
      </c>
      <c r="B12" s="354"/>
      <c r="C12" s="318" t="s">
        <v>250</v>
      </c>
      <c r="D12" s="361" t="s">
        <v>393</v>
      </c>
      <c r="E12" s="330">
        <v>23.83</v>
      </c>
      <c r="F12" s="330">
        <v>0</v>
      </c>
      <c r="G12" s="330">
        <f t="shared" si="0"/>
        <v>23.83</v>
      </c>
      <c r="H12" s="353">
        <f t="shared" si="2"/>
        <v>7</v>
      </c>
      <c r="J12" s="36"/>
      <c r="K12" s="36"/>
      <c r="L12" s="36"/>
      <c r="M12" s="36"/>
      <c r="N12" s="36"/>
    </row>
    <row r="13" spans="1:14" s="34" customFormat="1" ht="17.399999999999999" x14ac:dyDescent="0.25">
      <c r="A13" s="353">
        <f t="shared" si="1"/>
        <v>8</v>
      </c>
      <c r="B13" s="354"/>
      <c r="C13" s="316" t="s">
        <v>236</v>
      </c>
      <c r="D13" s="361" t="s">
        <v>391</v>
      </c>
      <c r="E13" s="330">
        <v>24.89</v>
      </c>
      <c r="F13" s="330">
        <v>0</v>
      </c>
      <c r="G13" s="330">
        <f t="shared" si="0"/>
        <v>24.89</v>
      </c>
      <c r="H13" s="353">
        <f t="shared" si="2"/>
        <v>8</v>
      </c>
      <c r="J13" s="36"/>
      <c r="K13" s="36"/>
      <c r="L13" s="36"/>
      <c r="M13" s="36"/>
      <c r="N13" s="36"/>
    </row>
    <row r="14" spans="1:14" s="34" customFormat="1" ht="17.399999999999999" x14ac:dyDescent="0.25">
      <c r="A14" s="353">
        <f t="shared" si="1"/>
        <v>9</v>
      </c>
      <c r="B14" s="354"/>
      <c r="C14" s="310" t="s">
        <v>256</v>
      </c>
      <c r="D14" s="361" t="s">
        <v>394</v>
      </c>
      <c r="E14" s="330">
        <v>25.68</v>
      </c>
      <c r="F14" s="330">
        <v>0</v>
      </c>
      <c r="G14" s="330">
        <f t="shared" si="0"/>
        <v>25.68</v>
      </c>
      <c r="H14" s="353">
        <f t="shared" si="2"/>
        <v>9</v>
      </c>
      <c r="J14" s="36"/>
      <c r="K14" s="36"/>
      <c r="L14" s="36"/>
      <c r="M14" s="36"/>
      <c r="N14" s="36"/>
    </row>
    <row r="15" spans="1:14" s="34" customFormat="1" ht="17.399999999999999" x14ac:dyDescent="0.25">
      <c r="A15" s="353">
        <f t="shared" si="1"/>
        <v>10</v>
      </c>
      <c r="B15" s="354"/>
      <c r="C15" s="312" t="s">
        <v>194</v>
      </c>
      <c r="D15" s="360" t="s">
        <v>53</v>
      </c>
      <c r="E15" s="330">
        <v>26.37</v>
      </c>
      <c r="F15" s="330">
        <v>0</v>
      </c>
      <c r="G15" s="330">
        <f t="shared" si="0"/>
        <v>26.37</v>
      </c>
      <c r="H15" s="353">
        <f t="shared" si="2"/>
        <v>10</v>
      </c>
      <c r="J15" s="36"/>
      <c r="K15" s="36"/>
      <c r="L15" s="36"/>
      <c r="M15" s="36"/>
      <c r="N15" s="36"/>
    </row>
    <row r="16" spans="1:14" s="34" customFormat="1" ht="17.399999999999999" x14ac:dyDescent="0.3">
      <c r="A16" s="353">
        <f t="shared" si="1"/>
        <v>11</v>
      </c>
      <c r="B16" s="354"/>
      <c r="C16" s="315" t="s">
        <v>301</v>
      </c>
      <c r="D16" s="362" t="s">
        <v>119</v>
      </c>
      <c r="E16" s="330">
        <v>26.71</v>
      </c>
      <c r="F16" s="330">
        <v>0</v>
      </c>
      <c r="G16" s="330">
        <f t="shared" si="0"/>
        <v>26.71</v>
      </c>
      <c r="H16" s="353">
        <f t="shared" si="2"/>
        <v>11</v>
      </c>
      <c r="J16" s="36"/>
      <c r="K16" s="36"/>
      <c r="L16" s="36"/>
      <c r="M16" s="36"/>
      <c r="N16" s="36"/>
    </row>
    <row r="17" spans="1:14" s="34" customFormat="1" ht="17.399999999999999" x14ac:dyDescent="0.25">
      <c r="A17" s="353">
        <f t="shared" si="1"/>
        <v>12</v>
      </c>
      <c r="B17" s="354"/>
      <c r="C17" s="316" t="s">
        <v>135</v>
      </c>
      <c r="D17" s="362" t="s">
        <v>118</v>
      </c>
      <c r="E17" s="330">
        <v>27.32</v>
      </c>
      <c r="F17" s="330">
        <v>0</v>
      </c>
      <c r="G17" s="330">
        <f t="shared" si="0"/>
        <v>27.32</v>
      </c>
      <c r="H17" s="353">
        <f t="shared" si="2"/>
        <v>12</v>
      </c>
      <c r="J17" s="36"/>
      <c r="K17" s="36"/>
      <c r="L17" s="36"/>
      <c r="M17" s="36"/>
      <c r="N17" s="36"/>
    </row>
    <row r="18" spans="1:14" s="34" customFormat="1" ht="17.399999999999999" x14ac:dyDescent="0.25">
      <c r="A18" s="353">
        <f t="shared" si="1"/>
        <v>13</v>
      </c>
      <c r="B18" s="354"/>
      <c r="C18" s="320" t="s">
        <v>322</v>
      </c>
      <c r="D18" s="361" t="s">
        <v>150</v>
      </c>
      <c r="E18" s="330">
        <v>27.67</v>
      </c>
      <c r="F18" s="330">
        <v>0</v>
      </c>
      <c r="G18" s="330">
        <f t="shared" si="0"/>
        <v>27.67</v>
      </c>
      <c r="H18" s="353">
        <f t="shared" si="2"/>
        <v>13</v>
      </c>
      <c r="J18" s="36"/>
      <c r="K18" s="36"/>
      <c r="L18" s="36"/>
      <c r="M18" s="36"/>
      <c r="N18" s="36"/>
    </row>
    <row r="19" spans="1:14" s="34" customFormat="1" ht="17.399999999999999" x14ac:dyDescent="0.25">
      <c r="A19" s="353">
        <f t="shared" si="1"/>
        <v>14</v>
      </c>
      <c r="B19" s="354"/>
      <c r="C19" s="309" t="s">
        <v>133</v>
      </c>
      <c r="D19" s="362" t="s">
        <v>116</v>
      </c>
      <c r="E19" s="330">
        <v>28.37</v>
      </c>
      <c r="F19" s="330">
        <v>0</v>
      </c>
      <c r="G19" s="330">
        <f t="shared" si="0"/>
        <v>28.37</v>
      </c>
      <c r="H19" s="353">
        <f t="shared" si="2"/>
        <v>14</v>
      </c>
      <c r="J19" s="36"/>
      <c r="K19" s="36"/>
      <c r="L19" s="36"/>
      <c r="M19" s="36"/>
      <c r="N19" s="36"/>
    </row>
    <row r="20" spans="1:14" s="34" customFormat="1" ht="17.399999999999999" x14ac:dyDescent="0.25">
      <c r="A20" s="353">
        <f t="shared" si="1"/>
        <v>15</v>
      </c>
      <c r="B20" s="354"/>
      <c r="C20" s="312" t="s">
        <v>195</v>
      </c>
      <c r="D20" s="360" t="s">
        <v>53</v>
      </c>
      <c r="E20" s="330">
        <v>25.52</v>
      </c>
      <c r="F20" s="330">
        <v>3</v>
      </c>
      <c r="G20" s="330">
        <f t="shared" si="0"/>
        <v>28.52</v>
      </c>
      <c r="H20" s="353">
        <f t="shared" si="2"/>
        <v>15</v>
      </c>
      <c r="J20" s="36"/>
      <c r="K20" s="36"/>
      <c r="L20" s="36"/>
      <c r="M20" s="36"/>
      <c r="N20" s="36"/>
    </row>
    <row r="21" spans="1:14" s="34" customFormat="1" ht="17.399999999999999" x14ac:dyDescent="0.25">
      <c r="A21" s="353">
        <f t="shared" si="1"/>
        <v>16</v>
      </c>
      <c r="B21" s="354"/>
      <c r="C21" s="312" t="s">
        <v>192</v>
      </c>
      <c r="D21" s="360" t="s">
        <v>53</v>
      </c>
      <c r="E21" s="330">
        <v>23.66</v>
      </c>
      <c r="F21" s="330">
        <v>5</v>
      </c>
      <c r="G21" s="330">
        <f t="shared" si="0"/>
        <v>28.66</v>
      </c>
      <c r="H21" s="353">
        <f t="shared" si="2"/>
        <v>16</v>
      </c>
      <c r="J21" s="36"/>
      <c r="K21" s="36"/>
      <c r="L21" s="36"/>
      <c r="M21" s="36"/>
      <c r="N21" s="36"/>
    </row>
    <row r="22" spans="1:14" s="34" customFormat="1" ht="17.399999999999999" x14ac:dyDescent="0.3">
      <c r="A22" s="353">
        <f t="shared" si="1"/>
        <v>17</v>
      </c>
      <c r="B22" s="354"/>
      <c r="C22" s="315" t="s">
        <v>137</v>
      </c>
      <c r="D22" s="362" t="s">
        <v>119</v>
      </c>
      <c r="E22" s="330">
        <v>25.91</v>
      </c>
      <c r="F22" s="330">
        <v>3</v>
      </c>
      <c r="G22" s="330">
        <f t="shared" si="0"/>
        <v>28.91</v>
      </c>
      <c r="H22" s="353">
        <f t="shared" si="2"/>
        <v>17</v>
      </c>
      <c r="J22" s="36"/>
      <c r="K22" s="36"/>
      <c r="L22" s="36"/>
      <c r="M22" s="36"/>
      <c r="N22" s="36"/>
    </row>
    <row r="23" spans="1:14" s="34" customFormat="1" ht="17.399999999999999" x14ac:dyDescent="0.3">
      <c r="A23" s="353">
        <f t="shared" si="1"/>
        <v>18</v>
      </c>
      <c r="B23" s="354"/>
      <c r="C23" s="315" t="s">
        <v>302</v>
      </c>
      <c r="D23" s="362" t="s">
        <v>119</v>
      </c>
      <c r="E23" s="330">
        <v>29.45</v>
      </c>
      <c r="F23" s="330">
        <v>0</v>
      </c>
      <c r="G23" s="330">
        <f>E23+F23</f>
        <v>29.45</v>
      </c>
      <c r="H23" s="353">
        <f t="shared" si="2"/>
        <v>18</v>
      </c>
      <c r="J23" s="36"/>
      <c r="K23" s="36"/>
      <c r="L23" s="36"/>
      <c r="M23" s="36"/>
      <c r="N23" s="36"/>
    </row>
    <row r="24" spans="1:14" s="34" customFormat="1" ht="17.399999999999999" x14ac:dyDescent="0.25">
      <c r="A24" s="353">
        <f t="shared" si="1"/>
        <v>19</v>
      </c>
      <c r="B24" s="354"/>
      <c r="C24" s="316" t="s">
        <v>235</v>
      </c>
      <c r="D24" s="361" t="s">
        <v>391</v>
      </c>
      <c r="E24" s="330">
        <v>29.54</v>
      </c>
      <c r="F24" s="330">
        <v>0</v>
      </c>
      <c r="G24" s="330">
        <f t="shared" ref="G24:G50" si="3">F24+E24</f>
        <v>29.54</v>
      </c>
      <c r="H24" s="353">
        <f t="shared" si="2"/>
        <v>19</v>
      </c>
      <c r="J24" s="36"/>
      <c r="K24" s="36"/>
      <c r="L24" s="36"/>
      <c r="M24" s="36"/>
      <c r="N24" s="36"/>
    </row>
    <row r="25" spans="1:14" s="34" customFormat="1" ht="17.399999999999999" x14ac:dyDescent="0.25">
      <c r="A25" s="353">
        <f t="shared" si="1"/>
        <v>20</v>
      </c>
      <c r="B25" s="354"/>
      <c r="C25" s="309" t="s">
        <v>274</v>
      </c>
      <c r="D25" s="362" t="s">
        <v>116</v>
      </c>
      <c r="E25" s="330">
        <v>29.89</v>
      </c>
      <c r="F25" s="330">
        <v>0</v>
      </c>
      <c r="G25" s="330">
        <f t="shared" si="3"/>
        <v>29.89</v>
      </c>
      <c r="H25" s="353">
        <f t="shared" si="2"/>
        <v>20</v>
      </c>
      <c r="J25" s="36"/>
      <c r="K25" s="36"/>
      <c r="L25" s="36"/>
      <c r="M25" s="36"/>
      <c r="N25" s="36"/>
    </row>
    <row r="26" spans="1:14" s="34" customFormat="1" ht="17.399999999999999" x14ac:dyDescent="0.25">
      <c r="A26" s="353">
        <f t="shared" si="1"/>
        <v>21</v>
      </c>
      <c r="B26" s="354"/>
      <c r="C26" s="310" t="s">
        <v>260</v>
      </c>
      <c r="D26" s="361" t="s">
        <v>394</v>
      </c>
      <c r="E26" s="330">
        <v>29.91</v>
      </c>
      <c r="F26" s="330">
        <v>0</v>
      </c>
      <c r="G26" s="330">
        <f t="shared" si="3"/>
        <v>29.91</v>
      </c>
      <c r="H26" s="353">
        <f t="shared" si="2"/>
        <v>21</v>
      </c>
      <c r="J26" s="36"/>
      <c r="K26" s="36"/>
      <c r="L26" s="36"/>
      <c r="M26" s="36"/>
      <c r="N26" s="36"/>
    </row>
    <row r="27" spans="1:14" s="34" customFormat="1" ht="17.399999999999999" x14ac:dyDescent="0.25">
      <c r="A27" s="353">
        <f t="shared" si="1"/>
        <v>22</v>
      </c>
      <c r="B27" s="354"/>
      <c r="C27" s="318" t="s">
        <v>249</v>
      </c>
      <c r="D27" s="361" t="s">
        <v>393</v>
      </c>
      <c r="E27" s="330">
        <v>29.96</v>
      </c>
      <c r="F27" s="330">
        <v>0</v>
      </c>
      <c r="G27" s="330">
        <f t="shared" si="3"/>
        <v>29.96</v>
      </c>
      <c r="H27" s="353">
        <f t="shared" si="2"/>
        <v>22</v>
      </c>
      <c r="J27" s="36"/>
      <c r="K27" s="36"/>
      <c r="L27" s="36"/>
      <c r="M27" s="36"/>
      <c r="N27" s="36"/>
    </row>
    <row r="28" spans="1:14" s="34" customFormat="1" ht="17.399999999999999" x14ac:dyDescent="0.25">
      <c r="A28" s="353">
        <f t="shared" si="1"/>
        <v>23</v>
      </c>
      <c r="B28" s="354"/>
      <c r="C28" s="316" t="s">
        <v>215</v>
      </c>
      <c r="D28" s="363" t="s">
        <v>389</v>
      </c>
      <c r="E28" s="330">
        <v>30.24</v>
      </c>
      <c r="F28" s="330">
        <v>0</v>
      </c>
      <c r="G28" s="330">
        <f t="shared" si="3"/>
        <v>30.24</v>
      </c>
      <c r="H28" s="353">
        <f t="shared" si="2"/>
        <v>23</v>
      </c>
      <c r="J28" s="36"/>
      <c r="K28" s="36"/>
      <c r="L28" s="36"/>
      <c r="M28" s="36"/>
      <c r="N28" s="36"/>
    </row>
    <row r="29" spans="1:14" s="34" customFormat="1" ht="17.399999999999999" x14ac:dyDescent="0.25">
      <c r="A29" s="353">
        <f t="shared" si="1"/>
        <v>24</v>
      </c>
      <c r="B29" s="354"/>
      <c r="C29" s="318" t="s">
        <v>248</v>
      </c>
      <c r="D29" s="361" t="s">
        <v>393</v>
      </c>
      <c r="E29" s="330">
        <v>30.58</v>
      </c>
      <c r="F29" s="330">
        <v>0</v>
      </c>
      <c r="G29" s="330">
        <f t="shared" si="3"/>
        <v>30.58</v>
      </c>
      <c r="H29" s="353">
        <f t="shared" si="2"/>
        <v>24</v>
      </c>
      <c r="J29" s="36"/>
      <c r="K29" s="36"/>
      <c r="L29" s="36"/>
      <c r="M29" s="36"/>
      <c r="N29" s="36"/>
    </row>
    <row r="30" spans="1:14" s="34" customFormat="1" ht="17.399999999999999" x14ac:dyDescent="0.25">
      <c r="A30" s="353">
        <f t="shared" si="1"/>
        <v>25</v>
      </c>
      <c r="B30" s="354"/>
      <c r="C30" s="316" t="s">
        <v>232</v>
      </c>
      <c r="D30" s="361" t="s">
        <v>391</v>
      </c>
      <c r="E30" s="330">
        <v>25.09</v>
      </c>
      <c r="F30" s="330">
        <v>6</v>
      </c>
      <c r="G30" s="330">
        <f t="shared" si="3"/>
        <v>31.09</v>
      </c>
      <c r="H30" s="353">
        <f t="shared" si="2"/>
        <v>25</v>
      </c>
      <c r="J30" s="36"/>
      <c r="K30" s="36"/>
      <c r="L30" s="36"/>
      <c r="M30" s="36"/>
      <c r="N30" s="36"/>
    </row>
    <row r="31" spans="1:14" s="34" customFormat="1" ht="17.399999999999999" x14ac:dyDescent="0.25">
      <c r="A31" s="353">
        <f t="shared" si="1"/>
        <v>26</v>
      </c>
      <c r="B31" s="354"/>
      <c r="C31" s="316" t="s">
        <v>231</v>
      </c>
      <c r="D31" s="361" t="s">
        <v>391</v>
      </c>
      <c r="E31" s="330">
        <v>31.11</v>
      </c>
      <c r="F31" s="330">
        <v>0</v>
      </c>
      <c r="G31" s="330">
        <f t="shared" si="3"/>
        <v>31.11</v>
      </c>
      <c r="H31" s="353">
        <f t="shared" si="2"/>
        <v>26</v>
      </c>
      <c r="J31" s="36"/>
      <c r="K31" s="36"/>
      <c r="L31" s="36"/>
      <c r="M31" s="36"/>
      <c r="N31" s="36"/>
    </row>
    <row r="32" spans="1:14" s="34" customFormat="1" ht="17.399999999999999" x14ac:dyDescent="0.25">
      <c r="A32" s="353">
        <f t="shared" si="1"/>
        <v>27</v>
      </c>
      <c r="B32" s="354"/>
      <c r="C32" s="316" t="s">
        <v>214</v>
      </c>
      <c r="D32" s="363" t="s">
        <v>389</v>
      </c>
      <c r="E32" s="330">
        <v>31.39</v>
      </c>
      <c r="F32" s="330">
        <v>0</v>
      </c>
      <c r="G32" s="330">
        <f t="shared" si="3"/>
        <v>31.39</v>
      </c>
      <c r="H32" s="353">
        <f t="shared" si="2"/>
        <v>27</v>
      </c>
      <c r="J32" s="36"/>
      <c r="K32" s="36"/>
      <c r="L32" s="36"/>
      <c r="M32" s="36"/>
      <c r="N32" s="36"/>
    </row>
    <row r="33" spans="1:14" s="34" customFormat="1" ht="17.399999999999999" x14ac:dyDescent="0.3">
      <c r="A33" s="353">
        <f t="shared" si="1"/>
        <v>28</v>
      </c>
      <c r="B33" s="354"/>
      <c r="C33" s="315" t="s">
        <v>122</v>
      </c>
      <c r="D33" s="362" t="s">
        <v>119</v>
      </c>
      <c r="E33" s="330">
        <v>31.53</v>
      </c>
      <c r="F33" s="330">
        <v>0</v>
      </c>
      <c r="G33" s="330">
        <f t="shared" si="3"/>
        <v>31.53</v>
      </c>
      <c r="H33" s="353">
        <f t="shared" si="2"/>
        <v>28</v>
      </c>
      <c r="J33" s="36"/>
      <c r="K33" s="36"/>
      <c r="L33" s="36"/>
      <c r="M33" s="36"/>
      <c r="N33" s="36"/>
    </row>
    <row r="34" spans="1:14" s="34" customFormat="1" ht="17.399999999999999" x14ac:dyDescent="0.25">
      <c r="A34" s="353">
        <f t="shared" si="1"/>
        <v>29</v>
      </c>
      <c r="B34" s="354"/>
      <c r="C34" s="320" t="s">
        <v>149</v>
      </c>
      <c r="D34" s="361" t="s">
        <v>150</v>
      </c>
      <c r="E34" s="330">
        <v>31.66</v>
      </c>
      <c r="F34" s="330">
        <v>0</v>
      </c>
      <c r="G34" s="330">
        <f t="shared" si="3"/>
        <v>31.66</v>
      </c>
      <c r="H34" s="353">
        <f t="shared" si="2"/>
        <v>29</v>
      </c>
      <c r="J34" s="36"/>
      <c r="K34" s="36"/>
      <c r="L34" s="36"/>
      <c r="M34" s="36"/>
      <c r="N34" s="36"/>
    </row>
    <row r="35" spans="1:14" s="34" customFormat="1" ht="17.399999999999999" x14ac:dyDescent="0.3">
      <c r="A35" s="353">
        <f t="shared" si="1"/>
        <v>30</v>
      </c>
      <c r="B35" s="354"/>
      <c r="C35" s="315" t="s">
        <v>120</v>
      </c>
      <c r="D35" s="362" t="s">
        <v>119</v>
      </c>
      <c r="E35" s="330">
        <v>26.97</v>
      </c>
      <c r="F35" s="330">
        <v>5</v>
      </c>
      <c r="G35" s="330">
        <f t="shared" si="3"/>
        <v>31.97</v>
      </c>
      <c r="H35" s="353">
        <f t="shared" si="2"/>
        <v>30</v>
      </c>
      <c r="J35" s="36"/>
      <c r="K35" s="36"/>
      <c r="L35" s="36"/>
      <c r="M35" s="36"/>
      <c r="N35" s="36"/>
    </row>
    <row r="36" spans="1:14" s="34" customFormat="1" ht="17.399999999999999" x14ac:dyDescent="0.25">
      <c r="A36" s="353">
        <f t="shared" si="1"/>
        <v>31</v>
      </c>
      <c r="B36" s="354"/>
      <c r="C36" s="318" t="s">
        <v>246</v>
      </c>
      <c r="D36" s="361" t="s">
        <v>393</v>
      </c>
      <c r="E36" s="330">
        <v>32.020000000000003</v>
      </c>
      <c r="F36" s="330">
        <v>0</v>
      </c>
      <c r="G36" s="330">
        <f t="shared" si="3"/>
        <v>32.020000000000003</v>
      </c>
      <c r="H36" s="353">
        <f t="shared" si="2"/>
        <v>31</v>
      </c>
      <c r="J36" s="36"/>
      <c r="K36" s="36"/>
      <c r="L36" s="36"/>
      <c r="M36" s="36"/>
      <c r="N36" s="36"/>
    </row>
    <row r="37" spans="1:14" s="34" customFormat="1" ht="17.399999999999999" x14ac:dyDescent="0.25">
      <c r="A37" s="353">
        <f t="shared" si="1"/>
        <v>32</v>
      </c>
      <c r="B37" s="354"/>
      <c r="C37" s="309" t="s">
        <v>304</v>
      </c>
      <c r="D37" s="362" t="s">
        <v>123</v>
      </c>
      <c r="E37" s="330">
        <v>27.29</v>
      </c>
      <c r="F37" s="330">
        <v>5</v>
      </c>
      <c r="G37" s="330">
        <f t="shared" si="3"/>
        <v>32.29</v>
      </c>
      <c r="H37" s="353">
        <f t="shared" si="2"/>
        <v>32</v>
      </c>
      <c r="J37" s="36"/>
      <c r="K37" s="36"/>
      <c r="L37" s="36"/>
      <c r="M37" s="36"/>
      <c r="N37" s="36"/>
    </row>
    <row r="38" spans="1:14" s="34" customFormat="1" ht="17.399999999999999" x14ac:dyDescent="0.3">
      <c r="A38" s="353">
        <f t="shared" si="1"/>
        <v>33</v>
      </c>
      <c r="B38" s="354"/>
      <c r="C38" s="315" t="s">
        <v>121</v>
      </c>
      <c r="D38" s="362" t="s">
        <v>119</v>
      </c>
      <c r="E38" s="330">
        <v>32.35</v>
      </c>
      <c r="F38" s="330">
        <v>0</v>
      </c>
      <c r="G38" s="330">
        <f t="shared" si="3"/>
        <v>32.35</v>
      </c>
      <c r="H38" s="353">
        <f t="shared" si="2"/>
        <v>33</v>
      </c>
      <c r="J38" s="36"/>
      <c r="K38" s="36"/>
      <c r="L38" s="36"/>
      <c r="M38" s="36"/>
      <c r="N38" s="36"/>
    </row>
    <row r="39" spans="1:14" s="34" customFormat="1" ht="17.399999999999999" x14ac:dyDescent="0.25">
      <c r="A39" s="353">
        <f t="shared" si="1"/>
        <v>34</v>
      </c>
      <c r="B39" s="354"/>
      <c r="C39" s="318" t="s">
        <v>251</v>
      </c>
      <c r="D39" s="361" t="s">
        <v>393</v>
      </c>
      <c r="E39" s="330">
        <v>31.37</v>
      </c>
      <c r="F39" s="330">
        <v>1</v>
      </c>
      <c r="G39" s="330">
        <f t="shared" si="3"/>
        <v>32.370000000000005</v>
      </c>
      <c r="H39" s="353">
        <f t="shared" si="2"/>
        <v>34</v>
      </c>
      <c r="J39" s="36"/>
      <c r="K39" s="36"/>
      <c r="L39" s="36"/>
      <c r="M39" s="36"/>
      <c r="N39" s="36"/>
    </row>
    <row r="40" spans="1:14" s="34" customFormat="1" ht="17.399999999999999" x14ac:dyDescent="0.25">
      <c r="A40" s="353">
        <f t="shared" si="1"/>
        <v>35</v>
      </c>
      <c r="B40" s="354"/>
      <c r="C40" s="317" t="s">
        <v>237</v>
      </c>
      <c r="D40" s="364" t="s">
        <v>392</v>
      </c>
      <c r="E40" s="330">
        <v>32.86</v>
      </c>
      <c r="F40" s="330">
        <v>0</v>
      </c>
      <c r="G40" s="330">
        <f t="shared" si="3"/>
        <v>32.86</v>
      </c>
      <c r="H40" s="353">
        <f t="shared" si="2"/>
        <v>35</v>
      </c>
      <c r="J40" s="36"/>
      <c r="K40" s="36"/>
      <c r="L40" s="36"/>
      <c r="M40" s="36"/>
      <c r="N40" s="36"/>
    </row>
    <row r="41" spans="1:14" s="34" customFormat="1" ht="17.399999999999999" x14ac:dyDescent="0.25">
      <c r="A41" s="353">
        <f t="shared" si="1"/>
        <v>36</v>
      </c>
      <c r="B41" s="354"/>
      <c r="C41" s="318" t="s">
        <v>252</v>
      </c>
      <c r="D41" s="361" t="s">
        <v>393</v>
      </c>
      <c r="E41" s="330">
        <v>33.04</v>
      </c>
      <c r="F41" s="330">
        <v>0</v>
      </c>
      <c r="G41" s="330">
        <f t="shared" si="3"/>
        <v>33.04</v>
      </c>
      <c r="H41" s="353">
        <f t="shared" si="2"/>
        <v>36</v>
      </c>
      <c r="J41" s="36"/>
      <c r="K41" s="36"/>
      <c r="L41" s="36"/>
      <c r="M41" s="36"/>
      <c r="N41" s="36"/>
    </row>
    <row r="42" spans="1:14" s="34" customFormat="1" ht="17.399999999999999" x14ac:dyDescent="0.25">
      <c r="A42" s="353">
        <f t="shared" si="1"/>
        <v>37</v>
      </c>
      <c r="B42" s="354"/>
      <c r="C42" s="317" t="s">
        <v>221</v>
      </c>
      <c r="D42" s="363" t="s">
        <v>390</v>
      </c>
      <c r="E42" s="330">
        <v>33.78</v>
      </c>
      <c r="F42" s="330">
        <v>0</v>
      </c>
      <c r="G42" s="330">
        <f t="shared" si="3"/>
        <v>33.78</v>
      </c>
      <c r="H42" s="353">
        <f t="shared" si="2"/>
        <v>37</v>
      </c>
      <c r="J42" s="36"/>
      <c r="K42" s="36"/>
      <c r="L42" s="36"/>
      <c r="M42" s="36"/>
      <c r="N42" s="36"/>
    </row>
    <row r="43" spans="1:14" s="34" customFormat="1" ht="17.399999999999999" x14ac:dyDescent="0.25">
      <c r="A43" s="353">
        <f t="shared" si="1"/>
        <v>38</v>
      </c>
      <c r="B43" s="354"/>
      <c r="C43" s="316" t="s">
        <v>291</v>
      </c>
      <c r="D43" s="362" t="s">
        <v>118</v>
      </c>
      <c r="E43" s="330">
        <v>33.99</v>
      </c>
      <c r="F43" s="330">
        <v>0</v>
      </c>
      <c r="G43" s="330">
        <f t="shared" si="3"/>
        <v>33.99</v>
      </c>
      <c r="H43" s="353">
        <f t="shared" si="2"/>
        <v>38</v>
      </c>
      <c r="J43" s="36"/>
      <c r="K43" s="36"/>
      <c r="L43" s="36"/>
      <c r="M43" s="36"/>
      <c r="N43" s="36"/>
    </row>
    <row r="44" spans="1:14" s="34" customFormat="1" ht="17.399999999999999" x14ac:dyDescent="0.3">
      <c r="A44" s="353">
        <f t="shared" si="1"/>
        <v>39</v>
      </c>
      <c r="B44" s="354"/>
      <c r="C44" s="315" t="s">
        <v>138</v>
      </c>
      <c r="D44" s="362" t="s">
        <v>119</v>
      </c>
      <c r="E44" s="330">
        <v>34.24</v>
      </c>
      <c r="F44" s="330">
        <v>0</v>
      </c>
      <c r="G44" s="330">
        <f t="shared" si="3"/>
        <v>34.24</v>
      </c>
      <c r="H44" s="353">
        <f t="shared" si="2"/>
        <v>39</v>
      </c>
      <c r="J44" s="36"/>
      <c r="K44" s="36"/>
      <c r="L44" s="36"/>
      <c r="M44" s="36"/>
      <c r="N44" s="36"/>
    </row>
    <row r="45" spans="1:14" s="34" customFormat="1" ht="17.399999999999999" x14ac:dyDescent="0.25">
      <c r="A45" s="353">
        <f t="shared" si="1"/>
        <v>40</v>
      </c>
      <c r="B45" s="354"/>
      <c r="C45" s="316" t="s">
        <v>233</v>
      </c>
      <c r="D45" s="361" t="s">
        <v>391</v>
      </c>
      <c r="E45" s="330">
        <v>34.29</v>
      </c>
      <c r="F45" s="330">
        <v>0</v>
      </c>
      <c r="G45" s="330">
        <f t="shared" si="3"/>
        <v>34.29</v>
      </c>
      <c r="H45" s="353">
        <f t="shared" si="2"/>
        <v>40</v>
      </c>
      <c r="J45" s="36"/>
      <c r="K45" s="36"/>
      <c r="L45" s="36"/>
      <c r="M45" s="36"/>
      <c r="N45" s="36"/>
    </row>
    <row r="46" spans="1:14" s="34" customFormat="1" ht="17.399999999999999" x14ac:dyDescent="0.25">
      <c r="A46" s="353">
        <f t="shared" si="1"/>
        <v>41</v>
      </c>
      <c r="B46" s="354"/>
      <c r="C46" s="316" t="s">
        <v>213</v>
      </c>
      <c r="D46" s="363" t="s">
        <v>389</v>
      </c>
      <c r="E46" s="330">
        <v>34.630000000000003</v>
      </c>
      <c r="F46" s="330">
        <v>0</v>
      </c>
      <c r="G46" s="330">
        <f t="shared" si="3"/>
        <v>34.630000000000003</v>
      </c>
      <c r="H46" s="353">
        <f t="shared" si="2"/>
        <v>41</v>
      </c>
      <c r="J46" s="36"/>
      <c r="K46" s="36"/>
      <c r="L46" s="36"/>
      <c r="M46" s="36"/>
      <c r="N46" s="36"/>
    </row>
    <row r="47" spans="1:14" s="34" customFormat="1" ht="17.399999999999999" x14ac:dyDescent="0.25">
      <c r="A47" s="353">
        <f t="shared" si="1"/>
        <v>42</v>
      </c>
      <c r="B47" s="354"/>
      <c r="C47" s="317" t="s">
        <v>226</v>
      </c>
      <c r="D47" s="363" t="s">
        <v>390</v>
      </c>
      <c r="E47" s="330">
        <v>35.6</v>
      </c>
      <c r="F47" s="330">
        <v>0</v>
      </c>
      <c r="G47" s="330">
        <f t="shared" si="3"/>
        <v>35.6</v>
      </c>
      <c r="H47" s="353">
        <f t="shared" si="2"/>
        <v>42</v>
      </c>
      <c r="J47" s="36"/>
      <c r="K47" s="36"/>
      <c r="L47" s="36"/>
      <c r="M47" s="36"/>
      <c r="N47" s="36"/>
    </row>
    <row r="48" spans="1:14" s="34" customFormat="1" ht="17.399999999999999" x14ac:dyDescent="0.25">
      <c r="A48" s="353">
        <f t="shared" si="1"/>
        <v>43</v>
      </c>
      <c r="B48" s="354"/>
      <c r="C48" s="316" t="s">
        <v>229</v>
      </c>
      <c r="D48" s="361" t="s">
        <v>391</v>
      </c>
      <c r="E48" s="330">
        <v>30.64</v>
      </c>
      <c r="F48" s="330">
        <v>5</v>
      </c>
      <c r="G48" s="330">
        <f t="shared" si="3"/>
        <v>35.64</v>
      </c>
      <c r="H48" s="353">
        <f t="shared" si="2"/>
        <v>43</v>
      </c>
      <c r="J48" s="36"/>
      <c r="K48" s="36"/>
      <c r="L48" s="36"/>
      <c r="M48" s="36"/>
      <c r="N48" s="36"/>
    </row>
    <row r="49" spans="1:14" s="34" customFormat="1" ht="17.399999999999999" x14ac:dyDescent="0.25">
      <c r="A49" s="353">
        <f t="shared" si="1"/>
        <v>44</v>
      </c>
      <c r="B49" s="354"/>
      <c r="C49" s="320" t="s">
        <v>254</v>
      </c>
      <c r="D49" s="361" t="s">
        <v>394</v>
      </c>
      <c r="E49" s="330">
        <v>30.69</v>
      </c>
      <c r="F49" s="330">
        <v>5</v>
      </c>
      <c r="G49" s="330">
        <f t="shared" si="3"/>
        <v>35.69</v>
      </c>
      <c r="H49" s="353">
        <f t="shared" si="2"/>
        <v>44</v>
      </c>
      <c r="J49" s="36"/>
      <c r="K49" s="36"/>
      <c r="L49" s="36"/>
      <c r="M49" s="36"/>
      <c r="N49" s="36"/>
    </row>
    <row r="50" spans="1:14" s="34" customFormat="1" ht="17.399999999999999" x14ac:dyDescent="0.25">
      <c r="A50" s="353">
        <f t="shared" si="1"/>
        <v>45</v>
      </c>
      <c r="B50" s="354"/>
      <c r="C50" s="310" t="s">
        <v>185</v>
      </c>
      <c r="D50" s="361" t="s">
        <v>69</v>
      </c>
      <c r="E50" s="330">
        <v>34.15</v>
      </c>
      <c r="F50" s="330">
        <v>5</v>
      </c>
      <c r="G50" s="330">
        <f t="shared" si="3"/>
        <v>39.15</v>
      </c>
      <c r="H50" s="353">
        <f t="shared" si="2"/>
        <v>45</v>
      </c>
      <c r="J50" s="36"/>
      <c r="K50" s="36"/>
      <c r="L50" s="36"/>
      <c r="M50" s="36"/>
      <c r="N50" s="36"/>
    </row>
    <row r="51" spans="1:14" s="34" customFormat="1" ht="17.399999999999999" x14ac:dyDescent="0.25">
      <c r="A51" s="353">
        <f t="shared" si="1"/>
        <v>46</v>
      </c>
      <c r="B51" s="354"/>
      <c r="C51" s="316" t="s">
        <v>290</v>
      </c>
      <c r="D51" s="362" t="s">
        <v>118</v>
      </c>
      <c r="E51" s="330">
        <v>36.049999999999997</v>
      </c>
      <c r="F51" s="330">
        <v>0</v>
      </c>
      <c r="G51" s="330">
        <f>E51+F51</f>
        <v>36.049999999999997</v>
      </c>
      <c r="H51" s="353">
        <f t="shared" si="2"/>
        <v>46</v>
      </c>
      <c r="J51" s="36"/>
      <c r="K51" s="36"/>
      <c r="L51" s="36"/>
      <c r="M51" s="36"/>
      <c r="N51" s="36"/>
    </row>
    <row r="52" spans="1:14" s="34" customFormat="1" ht="17.399999999999999" x14ac:dyDescent="0.25">
      <c r="A52" s="353">
        <f t="shared" si="1"/>
        <v>47</v>
      </c>
      <c r="B52" s="354"/>
      <c r="C52" s="309" t="s">
        <v>219</v>
      </c>
      <c r="D52" s="363" t="s">
        <v>389</v>
      </c>
      <c r="E52" s="330">
        <v>36.21</v>
      </c>
      <c r="F52" s="330">
        <v>0</v>
      </c>
      <c r="G52" s="330">
        <f t="shared" ref="G52:G57" si="4">F52+E52</f>
        <v>36.21</v>
      </c>
      <c r="H52" s="353">
        <f t="shared" si="2"/>
        <v>47</v>
      </c>
      <c r="J52" s="36"/>
      <c r="K52" s="36"/>
      <c r="L52" s="36"/>
      <c r="M52" s="36"/>
      <c r="N52" s="36"/>
    </row>
    <row r="53" spans="1:14" s="34" customFormat="1" ht="17.399999999999999" x14ac:dyDescent="0.25">
      <c r="A53" s="353">
        <f t="shared" si="1"/>
        <v>48</v>
      </c>
      <c r="B53" s="354"/>
      <c r="C53" s="309" t="s">
        <v>305</v>
      </c>
      <c r="D53" s="362" t="s">
        <v>123</v>
      </c>
      <c r="E53" s="330">
        <v>36.43</v>
      </c>
      <c r="F53" s="330">
        <v>0</v>
      </c>
      <c r="G53" s="330">
        <f t="shared" si="4"/>
        <v>36.43</v>
      </c>
      <c r="H53" s="353">
        <f t="shared" si="2"/>
        <v>48</v>
      </c>
      <c r="J53" s="36"/>
      <c r="K53" s="36"/>
      <c r="L53" s="36"/>
      <c r="M53" s="36"/>
      <c r="N53" s="36"/>
    </row>
    <row r="54" spans="1:14" s="34" customFormat="1" ht="17.399999999999999" x14ac:dyDescent="0.25">
      <c r="A54" s="353">
        <f t="shared" si="1"/>
        <v>49</v>
      </c>
      <c r="B54" s="354"/>
      <c r="C54" s="318" t="s">
        <v>245</v>
      </c>
      <c r="D54" s="361" t="s">
        <v>393</v>
      </c>
      <c r="E54" s="330">
        <v>28.53</v>
      </c>
      <c r="F54" s="330">
        <v>8</v>
      </c>
      <c r="G54" s="330">
        <f t="shared" si="4"/>
        <v>36.53</v>
      </c>
      <c r="H54" s="353">
        <f t="shared" si="2"/>
        <v>49</v>
      </c>
      <c r="J54" s="36"/>
      <c r="K54" s="36"/>
      <c r="L54" s="36"/>
      <c r="M54" s="36"/>
      <c r="N54" s="36"/>
    </row>
    <row r="55" spans="1:14" s="34" customFormat="1" ht="17.399999999999999" x14ac:dyDescent="0.25">
      <c r="A55" s="353">
        <f t="shared" si="1"/>
        <v>50</v>
      </c>
      <c r="B55" s="354"/>
      <c r="C55" s="310" t="s">
        <v>255</v>
      </c>
      <c r="D55" s="361" t="s">
        <v>394</v>
      </c>
      <c r="E55" s="330">
        <v>36.53</v>
      </c>
      <c r="F55" s="330">
        <v>0</v>
      </c>
      <c r="G55" s="330">
        <f t="shared" si="4"/>
        <v>36.53</v>
      </c>
      <c r="H55" s="353">
        <f t="shared" si="2"/>
        <v>50</v>
      </c>
      <c r="J55" s="36"/>
      <c r="K55" s="36"/>
      <c r="L55" s="36"/>
      <c r="M55" s="36"/>
      <c r="N55" s="36"/>
    </row>
    <row r="56" spans="1:14" s="34" customFormat="1" ht="17.399999999999999" x14ac:dyDescent="0.25">
      <c r="A56" s="353">
        <f t="shared" si="1"/>
        <v>51</v>
      </c>
      <c r="B56" s="354"/>
      <c r="C56" s="317" t="s">
        <v>239</v>
      </c>
      <c r="D56" s="364" t="s">
        <v>392</v>
      </c>
      <c r="E56" s="330">
        <v>36.68</v>
      </c>
      <c r="F56" s="330">
        <v>0</v>
      </c>
      <c r="G56" s="330">
        <f t="shared" si="4"/>
        <v>36.68</v>
      </c>
      <c r="H56" s="353">
        <f t="shared" si="2"/>
        <v>51</v>
      </c>
      <c r="J56" s="36"/>
      <c r="K56" s="36"/>
      <c r="L56" s="36"/>
      <c r="M56" s="36"/>
      <c r="N56" s="36"/>
    </row>
    <row r="57" spans="1:14" s="34" customFormat="1" ht="17.399999999999999" x14ac:dyDescent="0.25">
      <c r="A57" s="353">
        <f t="shared" si="1"/>
        <v>52</v>
      </c>
      <c r="B57" s="354"/>
      <c r="C57" s="317" t="s">
        <v>283</v>
      </c>
      <c r="D57" s="362" t="s">
        <v>117</v>
      </c>
      <c r="E57" s="330">
        <v>36.909999999999997</v>
      </c>
      <c r="F57" s="330">
        <v>0</v>
      </c>
      <c r="G57" s="330">
        <f t="shared" si="4"/>
        <v>36.909999999999997</v>
      </c>
      <c r="H57" s="353">
        <f t="shared" si="2"/>
        <v>52</v>
      </c>
      <c r="J57" s="36"/>
      <c r="K57" s="36"/>
      <c r="L57" s="36"/>
      <c r="M57" s="36"/>
      <c r="N57" s="36"/>
    </row>
    <row r="58" spans="1:14" s="34" customFormat="1" ht="17.399999999999999" x14ac:dyDescent="0.25">
      <c r="A58" s="353">
        <f t="shared" si="1"/>
        <v>53</v>
      </c>
      <c r="B58" s="354"/>
      <c r="C58" s="309" t="s">
        <v>303</v>
      </c>
      <c r="D58" s="362" t="s">
        <v>123</v>
      </c>
      <c r="E58" s="330">
        <v>37.11</v>
      </c>
      <c r="F58" s="330">
        <v>0</v>
      </c>
      <c r="G58" s="330">
        <f>E58+F58</f>
        <v>37.11</v>
      </c>
      <c r="H58" s="353">
        <f t="shared" si="2"/>
        <v>53</v>
      </c>
      <c r="J58" s="36"/>
      <c r="K58" s="36"/>
      <c r="L58" s="36"/>
      <c r="M58" s="36"/>
      <c r="N58" s="36"/>
    </row>
    <row r="59" spans="1:14" s="34" customFormat="1" ht="17.399999999999999" x14ac:dyDescent="0.25">
      <c r="A59" s="353">
        <f t="shared" si="1"/>
        <v>54</v>
      </c>
      <c r="B59" s="354"/>
      <c r="C59" s="309" t="s">
        <v>220</v>
      </c>
      <c r="D59" s="363" t="s">
        <v>389</v>
      </c>
      <c r="E59" s="330">
        <v>37.119999999999997</v>
      </c>
      <c r="F59" s="330">
        <v>0</v>
      </c>
      <c r="G59" s="330">
        <f t="shared" ref="G59:G81" si="5">F59+E59</f>
        <v>37.119999999999997</v>
      </c>
      <c r="H59" s="353">
        <f t="shared" si="2"/>
        <v>54</v>
      </c>
      <c r="J59" s="36"/>
      <c r="K59" s="36"/>
      <c r="L59" s="36"/>
      <c r="M59" s="36"/>
      <c r="N59" s="36"/>
    </row>
    <row r="60" spans="1:14" s="34" customFormat="1" ht="17.399999999999999" x14ac:dyDescent="0.25">
      <c r="A60" s="353">
        <f t="shared" si="1"/>
        <v>55</v>
      </c>
      <c r="B60" s="354"/>
      <c r="C60" s="320" t="s">
        <v>320</v>
      </c>
      <c r="D60" s="361" t="s">
        <v>150</v>
      </c>
      <c r="E60" s="330">
        <v>34.700000000000003</v>
      </c>
      <c r="F60" s="330">
        <v>3</v>
      </c>
      <c r="G60" s="330">
        <f t="shared" si="5"/>
        <v>37.700000000000003</v>
      </c>
      <c r="H60" s="353">
        <f t="shared" si="2"/>
        <v>55</v>
      </c>
      <c r="J60" s="36"/>
      <c r="K60" s="36"/>
      <c r="L60" s="36"/>
      <c r="M60" s="36"/>
      <c r="N60" s="36"/>
    </row>
    <row r="61" spans="1:14" s="34" customFormat="1" ht="17.399999999999999" x14ac:dyDescent="0.25">
      <c r="A61" s="353">
        <f t="shared" si="1"/>
        <v>56</v>
      </c>
      <c r="B61" s="354"/>
      <c r="C61" s="319" t="s">
        <v>243</v>
      </c>
      <c r="D61" s="364" t="s">
        <v>392</v>
      </c>
      <c r="E61" s="330">
        <v>29.97</v>
      </c>
      <c r="F61" s="330">
        <v>8</v>
      </c>
      <c r="G61" s="330">
        <f t="shared" si="5"/>
        <v>37.97</v>
      </c>
      <c r="H61" s="353">
        <f t="shared" si="2"/>
        <v>56</v>
      </c>
      <c r="J61" s="36"/>
      <c r="K61" s="36"/>
      <c r="L61" s="36"/>
      <c r="M61" s="36"/>
      <c r="N61" s="36"/>
    </row>
    <row r="62" spans="1:14" s="34" customFormat="1" ht="17.399999999999999" x14ac:dyDescent="0.25">
      <c r="A62" s="353">
        <f t="shared" si="1"/>
        <v>57</v>
      </c>
      <c r="B62" s="354"/>
      <c r="C62" s="309" t="s">
        <v>265</v>
      </c>
      <c r="D62" s="361" t="s">
        <v>114</v>
      </c>
      <c r="E62" s="330">
        <v>38.159999999999997</v>
      </c>
      <c r="F62" s="330">
        <v>0</v>
      </c>
      <c r="G62" s="330">
        <f t="shared" si="5"/>
        <v>38.159999999999997</v>
      </c>
      <c r="H62" s="353">
        <f t="shared" si="2"/>
        <v>57</v>
      </c>
      <c r="J62" s="36"/>
      <c r="K62" s="36"/>
      <c r="L62" s="36"/>
      <c r="M62" s="36"/>
      <c r="N62" s="36"/>
    </row>
    <row r="63" spans="1:14" s="34" customFormat="1" ht="17.399999999999999" x14ac:dyDescent="0.25">
      <c r="A63" s="353">
        <f t="shared" si="1"/>
        <v>58</v>
      </c>
      <c r="B63" s="354"/>
      <c r="C63" s="309" t="s">
        <v>144</v>
      </c>
      <c r="D63" s="362" t="s">
        <v>143</v>
      </c>
      <c r="E63" s="330">
        <v>38.479999999999997</v>
      </c>
      <c r="F63" s="330">
        <v>0</v>
      </c>
      <c r="G63" s="330">
        <f t="shared" si="5"/>
        <v>38.479999999999997</v>
      </c>
      <c r="H63" s="353">
        <f t="shared" si="2"/>
        <v>58</v>
      </c>
      <c r="J63" s="36"/>
      <c r="K63" s="36"/>
      <c r="L63" s="36"/>
      <c r="M63" s="36"/>
      <c r="N63" s="36"/>
    </row>
    <row r="64" spans="1:14" s="34" customFormat="1" ht="17.399999999999999" x14ac:dyDescent="0.25">
      <c r="A64" s="353">
        <f t="shared" si="1"/>
        <v>59</v>
      </c>
      <c r="B64" s="354"/>
      <c r="C64" s="316" t="s">
        <v>380</v>
      </c>
      <c r="D64" s="362" t="s">
        <v>126</v>
      </c>
      <c r="E64" s="330">
        <v>38.770000000000003</v>
      </c>
      <c r="F64" s="330">
        <v>0</v>
      </c>
      <c r="G64" s="330">
        <f t="shared" si="5"/>
        <v>38.770000000000003</v>
      </c>
      <c r="H64" s="353">
        <f t="shared" si="2"/>
        <v>59</v>
      </c>
      <c r="J64" s="36"/>
      <c r="K64" s="36"/>
      <c r="L64" s="36"/>
      <c r="M64" s="36"/>
      <c r="N64" s="36"/>
    </row>
    <row r="65" spans="1:14" s="34" customFormat="1" ht="24" customHeight="1" x14ac:dyDescent="0.25">
      <c r="A65" s="353">
        <f t="shared" si="1"/>
        <v>60</v>
      </c>
      <c r="B65" s="354"/>
      <c r="C65" s="324" t="s">
        <v>370</v>
      </c>
      <c r="D65" s="365" t="s">
        <v>369</v>
      </c>
      <c r="E65" s="330">
        <v>38.97</v>
      </c>
      <c r="F65" s="330">
        <v>0</v>
      </c>
      <c r="G65" s="330">
        <f t="shared" si="5"/>
        <v>38.97</v>
      </c>
      <c r="H65" s="353">
        <f t="shared" si="2"/>
        <v>60</v>
      </c>
      <c r="J65" s="36"/>
      <c r="K65" s="36"/>
      <c r="L65" s="36"/>
      <c r="M65" s="36"/>
      <c r="N65" s="36"/>
    </row>
    <row r="66" spans="1:14" s="34" customFormat="1" ht="17.399999999999999" x14ac:dyDescent="0.25">
      <c r="A66" s="353">
        <f t="shared" si="1"/>
        <v>61</v>
      </c>
      <c r="B66" s="354"/>
      <c r="C66" s="309" t="s">
        <v>275</v>
      </c>
      <c r="D66" s="362" t="s">
        <v>116</v>
      </c>
      <c r="E66" s="330">
        <v>36.53</v>
      </c>
      <c r="F66" s="330">
        <v>3</v>
      </c>
      <c r="G66" s="330">
        <f t="shared" si="5"/>
        <v>39.53</v>
      </c>
      <c r="H66" s="353">
        <f t="shared" si="2"/>
        <v>61</v>
      </c>
      <c r="J66" s="36"/>
      <c r="K66" s="36"/>
      <c r="L66" s="36"/>
      <c r="M66" s="36"/>
      <c r="N66" s="36"/>
    </row>
    <row r="67" spans="1:14" s="34" customFormat="1" ht="17.399999999999999" x14ac:dyDescent="0.25">
      <c r="A67" s="353">
        <f t="shared" si="1"/>
        <v>62</v>
      </c>
      <c r="B67" s="354"/>
      <c r="C67" s="309" t="s">
        <v>134</v>
      </c>
      <c r="D67" s="362" t="s">
        <v>116</v>
      </c>
      <c r="E67" s="330">
        <v>36.56</v>
      </c>
      <c r="F67" s="330">
        <v>3</v>
      </c>
      <c r="G67" s="330">
        <f t="shared" si="5"/>
        <v>39.56</v>
      </c>
      <c r="H67" s="353">
        <f t="shared" si="2"/>
        <v>62</v>
      </c>
      <c r="J67" s="36"/>
      <c r="K67" s="36"/>
      <c r="L67" s="36"/>
      <c r="M67" s="36"/>
      <c r="N67" s="36"/>
    </row>
    <row r="68" spans="1:14" s="34" customFormat="1" ht="17.399999999999999" x14ac:dyDescent="0.3">
      <c r="A68" s="353">
        <f t="shared" si="1"/>
        <v>63</v>
      </c>
      <c r="B68" s="354"/>
      <c r="C68" s="315" t="s">
        <v>141</v>
      </c>
      <c r="D68" s="362" t="s">
        <v>117</v>
      </c>
      <c r="E68" s="330">
        <v>36.79</v>
      </c>
      <c r="F68" s="330">
        <v>3</v>
      </c>
      <c r="G68" s="330">
        <f t="shared" si="5"/>
        <v>39.79</v>
      </c>
      <c r="H68" s="353">
        <f t="shared" si="2"/>
        <v>63</v>
      </c>
      <c r="J68" s="36"/>
      <c r="K68" s="36"/>
      <c r="L68" s="36"/>
      <c r="M68" s="36"/>
      <c r="N68" s="36"/>
    </row>
    <row r="69" spans="1:14" s="34" customFormat="1" ht="17.399999999999999" x14ac:dyDescent="0.25">
      <c r="A69" s="353">
        <f t="shared" si="1"/>
        <v>64</v>
      </c>
      <c r="B69" s="355"/>
      <c r="C69" s="310" t="s">
        <v>129</v>
      </c>
      <c r="D69" s="361" t="s">
        <v>69</v>
      </c>
      <c r="E69" s="330">
        <v>39.840000000000003</v>
      </c>
      <c r="F69" s="330">
        <v>0</v>
      </c>
      <c r="G69" s="330">
        <f t="shared" si="5"/>
        <v>39.840000000000003</v>
      </c>
      <c r="H69" s="353">
        <f t="shared" si="2"/>
        <v>64</v>
      </c>
      <c r="J69" s="36"/>
      <c r="K69" s="36"/>
      <c r="L69" s="36"/>
      <c r="M69" s="36"/>
      <c r="N69" s="36"/>
    </row>
    <row r="70" spans="1:14" s="34" customFormat="1" ht="17.399999999999999" x14ac:dyDescent="0.3">
      <c r="A70" s="353">
        <f t="shared" si="1"/>
        <v>65</v>
      </c>
      <c r="B70" s="354"/>
      <c r="C70" s="315" t="s">
        <v>139</v>
      </c>
      <c r="D70" s="362" t="s">
        <v>119</v>
      </c>
      <c r="E70" s="330">
        <v>30.03</v>
      </c>
      <c r="F70" s="330">
        <v>10</v>
      </c>
      <c r="G70" s="330">
        <f t="shared" si="5"/>
        <v>40.03</v>
      </c>
      <c r="H70" s="353">
        <f t="shared" si="2"/>
        <v>65</v>
      </c>
      <c r="J70" s="36"/>
      <c r="K70" s="36"/>
      <c r="L70" s="36"/>
      <c r="M70" s="36"/>
      <c r="N70" s="36"/>
    </row>
    <row r="71" spans="1:14" s="34" customFormat="1" ht="17.399999999999999" x14ac:dyDescent="0.25">
      <c r="A71" s="353">
        <f t="shared" si="1"/>
        <v>66</v>
      </c>
      <c r="B71" s="354"/>
      <c r="C71" s="319" t="s">
        <v>244</v>
      </c>
      <c r="D71" s="364" t="s">
        <v>392</v>
      </c>
      <c r="E71" s="330">
        <v>33.119999999999997</v>
      </c>
      <c r="F71" s="330">
        <v>8</v>
      </c>
      <c r="G71" s="330">
        <f t="shared" si="5"/>
        <v>41.12</v>
      </c>
      <c r="H71" s="353">
        <f t="shared" si="2"/>
        <v>66</v>
      </c>
      <c r="J71" s="36"/>
      <c r="K71" s="36"/>
      <c r="L71" s="36"/>
      <c r="M71" s="36"/>
      <c r="N71" s="36"/>
    </row>
    <row r="72" spans="1:14" s="34" customFormat="1" ht="17.399999999999999" x14ac:dyDescent="0.25">
      <c r="A72" s="353">
        <f t="shared" ref="A72:A135" si="6">A71+1</f>
        <v>67</v>
      </c>
      <c r="B72" s="354"/>
      <c r="C72" s="310" t="s">
        <v>188</v>
      </c>
      <c r="D72" s="361" t="s">
        <v>69</v>
      </c>
      <c r="E72" s="330">
        <v>36.47</v>
      </c>
      <c r="F72" s="330">
        <v>5</v>
      </c>
      <c r="G72" s="330">
        <f t="shared" si="5"/>
        <v>41.47</v>
      </c>
      <c r="H72" s="353">
        <f t="shared" ref="H72:H135" si="7">H71+1</f>
        <v>67</v>
      </c>
      <c r="J72" s="36"/>
      <c r="K72" s="36"/>
      <c r="L72" s="36"/>
      <c r="M72" s="36"/>
      <c r="N72" s="36"/>
    </row>
    <row r="73" spans="1:14" s="34" customFormat="1" ht="17.399999999999999" x14ac:dyDescent="0.25">
      <c r="A73" s="353">
        <f t="shared" si="6"/>
        <v>68</v>
      </c>
      <c r="B73" s="354"/>
      <c r="C73" s="316" t="s">
        <v>230</v>
      </c>
      <c r="D73" s="361" t="s">
        <v>391</v>
      </c>
      <c r="E73" s="330">
        <v>36.47</v>
      </c>
      <c r="F73" s="330">
        <v>5</v>
      </c>
      <c r="G73" s="330">
        <f t="shared" si="5"/>
        <v>41.47</v>
      </c>
      <c r="H73" s="353">
        <f t="shared" si="7"/>
        <v>68</v>
      </c>
      <c r="J73" s="36"/>
      <c r="K73" s="36"/>
      <c r="L73" s="36"/>
      <c r="M73" s="36"/>
      <c r="N73" s="36"/>
    </row>
    <row r="74" spans="1:14" s="34" customFormat="1" ht="17.399999999999999" x14ac:dyDescent="0.25">
      <c r="A74" s="353">
        <f t="shared" si="6"/>
        <v>69</v>
      </c>
      <c r="B74" s="354"/>
      <c r="C74" s="316" t="s">
        <v>234</v>
      </c>
      <c r="D74" s="361" t="s">
        <v>391</v>
      </c>
      <c r="E74" s="330">
        <v>33.729999999999997</v>
      </c>
      <c r="F74" s="330">
        <v>8</v>
      </c>
      <c r="G74" s="330">
        <f t="shared" si="5"/>
        <v>41.73</v>
      </c>
      <c r="H74" s="353">
        <f t="shared" si="7"/>
        <v>69</v>
      </c>
      <c r="J74" s="36"/>
      <c r="K74" s="36"/>
      <c r="L74" s="36"/>
      <c r="M74" s="36"/>
      <c r="N74" s="36"/>
    </row>
    <row r="75" spans="1:14" s="34" customFormat="1" ht="17.399999999999999" x14ac:dyDescent="0.25">
      <c r="A75" s="353">
        <f t="shared" si="6"/>
        <v>70</v>
      </c>
      <c r="B75" s="354"/>
      <c r="C75" s="318" t="s">
        <v>247</v>
      </c>
      <c r="D75" s="361" t="s">
        <v>393</v>
      </c>
      <c r="E75" s="330">
        <v>36.94</v>
      </c>
      <c r="F75" s="330">
        <v>5</v>
      </c>
      <c r="G75" s="330">
        <f t="shared" si="5"/>
        <v>41.94</v>
      </c>
      <c r="H75" s="353">
        <f t="shared" si="7"/>
        <v>70</v>
      </c>
      <c r="J75" s="36"/>
      <c r="K75" s="36"/>
      <c r="L75" s="36"/>
      <c r="M75" s="36"/>
      <c r="N75" s="36"/>
    </row>
    <row r="76" spans="1:14" s="34" customFormat="1" ht="17.399999999999999" x14ac:dyDescent="0.25">
      <c r="A76" s="353">
        <f t="shared" si="6"/>
        <v>71</v>
      </c>
      <c r="B76" s="354"/>
      <c r="C76" s="309" t="s">
        <v>263</v>
      </c>
      <c r="D76" s="361" t="s">
        <v>114</v>
      </c>
      <c r="E76" s="330">
        <v>42.24</v>
      </c>
      <c r="F76" s="330">
        <v>0</v>
      </c>
      <c r="G76" s="330">
        <f t="shared" si="5"/>
        <v>42.24</v>
      </c>
      <c r="H76" s="353">
        <f t="shared" si="7"/>
        <v>71</v>
      </c>
      <c r="J76" s="36"/>
      <c r="K76" s="36"/>
      <c r="L76" s="36"/>
      <c r="M76" s="36"/>
      <c r="N76" s="36"/>
    </row>
    <row r="77" spans="1:14" s="34" customFormat="1" ht="17.399999999999999" x14ac:dyDescent="0.3">
      <c r="A77" s="353">
        <f t="shared" si="6"/>
        <v>72</v>
      </c>
      <c r="B77" s="354"/>
      <c r="C77" s="315" t="s">
        <v>207</v>
      </c>
      <c r="D77" s="361" t="s">
        <v>388</v>
      </c>
      <c r="E77" s="330">
        <v>38.090000000000003</v>
      </c>
      <c r="F77" s="330">
        <v>5</v>
      </c>
      <c r="G77" s="330">
        <f t="shared" si="5"/>
        <v>43.09</v>
      </c>
      <c r="H77" s="353">
        <f t="shared" si="7"/>
        <v>72</v>
      </c>
      <c r="J77" s="36"/>
      <c r="K77" s="36"/>
      <c r="L77" s="36"/>
      <c r="M77" s="36"/>
      <c r="N77" s="36"/>
    </row>
    <row r="78" spans="1:14" s="34" customFormat="1" ht="17.399999999999999" x14ac:dyDescent="0.25">
      <c r="A78" s="353">
        <f t="shared" si="6"/>
        <v>73</v>
      </c>
      <c r="B78" s="354" t="s">
        <v>47</v>
      </c>
      <c r="C78" s="317" t="s">
        <v>331</v>
      </c>
      <c r="D78" s="361" t="s">
        <v>330</v>
      </c>
      <c r="E78" s="330">
        <v>40.549999999999997</v>
      </c>
      <c r="F78" s="330">
        <v>3</v>
      </c>
      <c r="G78" s="330">
        <f t="shared" si="5"/>
        <v>43.55</v>
      </c>
      <c r="H78" s="353">
        <f t="shared" si="7"/>
        <v>73</v>
      </c>
      <c r="J78" s="36"/>
      <c r="K78" s="36"/>
      <c r="L78" s="36"/>
      <c r="M78" s="36"/>
      <c r="N78" s="36"/>
    </row>
    <row r="79" spans="1:14" s="34" customFormat="1" ht="17.399999999999999" x14ac:dyDescent="0.25">
      <c r="A79" s="353">
        <f t="shared" si="6"/>
        <v>74</v>
      </c>
      <c r="B79" s="354"/>
      <c r="C79" s="316" t="s">
        <v>277</v>
      </c>
      <c r="D79" s="362" t="s">
        <v>116</v>
      </c>
      <c r="E79" s="330">
        <v>37.67</v>
      </c>
      <c r="F79" s="330">
        <v>6</v>
      </c>
      <c r="G79" s="330">
        <f t="shared" si="5"/>
        <v>43.67</v>
      </c>
      <c r="H79" s="353">
        <f t="shared" si="7"/>
        <v>74</v>
      </c>
      <c r="J79" s="36"/>
      <c r="K79" s="36"/>
      <c r="L79" s="36"/>
      <c r="M79" s="36"/>
      <c r="N79" s="36"/>
    </row>
    <row r="80" spans="1:14" s="34" customFormat="1" ht="17.399999999999999" x14ac:dyDescent="0.25">
      <c r="A80" s="353">
        <f t="shared" si="6"/>
        <v>75</v>
      </c>
      <c r="B80" s="354"/>
      <c r="C80" s="309" t="s">
        <v>271</v>
      </c>
      <c r="D80" s="362" t="s">
        <v>115</v>
      </c>
      <c r="E80" s="330">
        <v>38.81</v>
      </c>
      <c r="F80" s="330">
        <v>5</v>
      </c>
      <c r="G80" s="330">
        <f t="shared" si="5"/>
        <v>43.81</v>
      </c>
      <c r="H80" s="353">
        <f t="shared" si="7"/>
        <v>75</v>
      </c>
      <c r="J80" s="36"/>
      <c r="K80" s="36"/>
      <c r="L80" s="36"/>
      <c r="M80" s="36"/>
      <c r="N80" s="36"/>
    </row>
    <row r="81" spans="1:14" s="34" customFormat="1" ht="17.399999999999999" x14ac:dyDescent="0.25">
      <c r="A81" s="353">
        <f t="shared" si="6"/>
        <v>76</v>
      </c>
      <c r="B81" s="354"/>
      <c r="C81" s="309" t="s">
        <v>328</v>
      </c>
      <c r="D81" s="363" t="s">
        <v>151</v>
      </c>
      <c r="E81" s="330">
        <v>43.87</v>
      </c>
      <c r="F81" s="330">
        <v>0</v>
      </c>
      <c r="G81" s="330">
        <f t="shared" si="5"/>
        <v>43.87</v>
      </c>
      <c r="H81" s="353">
        <f t="shared" si="7"/>
        <v>76</v>
      </c>
      <c r="J81" s="36"/>
      <c r="K81" s="36"/>
      <c r="L81" s="36"/>
      <c r="M81" s="36"/>
      <c r="N81" s="36"/>
    </row>
    <row r="82" spans="1:14" s="34" customFormat="1" ht="17.399999999999999" x14ac:dyDescent="0.25">
      <c r="A82" s="353">
        <f t="shared" si="6"/>
        <v>77</v>
      </c>
      <c r="B82" s="354"/>
      <c r="C82" s="317" t="s">
        <v>223</v>
      </c>
      <c r="D82" s="363" t="s">
        <v>390</v>
      </c>
      <c r="E82" s="330">
        <v>40.9</v>
      </c>
      <c r="F82" s="330">
        <v>3</v>
      </c>
      <c r="G82" s="330">
        <f>E82+F82</f>
        <v>43.9</v>
      </c>
      <c r="H82" s="353">
        <f t="shared" si="7"/>
        <v>77</v>
      </c>
      <c r="J82" s="36"/>
      <c r="K82" s="36"/>
      <c r="L82" s="36"/>
      <c r="M82" s="36"/>
      <c r="N82" s="36"/>
    </row>
    <row r="83" spans="1:14" s="34" customFormat="1" ht="17.399999999999999" x14ac:dyDescent="0.25">
      <c r="A83" s="353">
        <f t="shared" si="6"/>
        <v>78</v>
      </c>
      <c r="B83" s="354"/>
      <c r="C83" s="317" t="s">
        <v>238</v>
      </c>
      <c r="D83" s="364" t="s">
        <v>392</v>
      </c>
      <c r="E83" s="330">
        <v>36.340000000000003</v>
      </c>
      <c r="F83" s="330">
        <v>8</v>
      </c>
      <c r="G83" s="330">
        <f>F83+E83</f>
        <v>44.34</v>
      </c>
      <c r="H83" s="353">
        <f t="shared" si="7"/>
        <v>78</v>
      </c>
      <c r="J83" s="36"/>
      <c r="K83" s="36"/>
      <c r="L83" s="36"/>
      <c r="M83" s="36"/>
      <c r="N83" s="36"/>
    </row>
    <row r="84" spans="1:14" s="34" customFormat="1" ht="26.4" x14ac:dyDescent="0.25">
      <c r="A84" s="353">
        <f t="shared" si="6"/>
        <v>79</v>
      </c>
      <c r="B84" s="354"/>
      <c r="C84" s="324" t="s">
        <v>374</v>
      </c>
      <c r="D84" s="365" t="s">
        <v>369</v>
      </c>
      <c r="E84" s="330">
        <v>41.37</v>
      </c>
      <c r="F84" s="330">
        <v>3</v>
      </c>
      <c r="G84" s="330">
        <f>F84+E84</f>
        <v>44.37</v>
      </c>
      <c r="H84" s="353">
        <f t="shared" si="7"/>
        <v>79</v>
      </c>
      <c r="J84" s="36"/>
      <c r="K84" s="36"/>
      <c r="L84" s="36"/>
      <c r="M84" s="36"/>
      <c r="N84" s="36"/>
    </row>
    <row r="85" spans="1:14" s="34" customFormat="1" ht="17.399999999999999" x14ac:dyDescent="0.25">
      <c r="A85" s="353">
        <f t="shared" si="6"/>
        <v>80</v>
      </c>
      <c r="B85" s="354"/>
      <c r="C85" s="320" t="s">
        <v>321</v>
      </c>
      <c r="D85" s="361" t="s">
        <v>150</v>
      </c>
      <c r="E85" s="330">
        <v>45.22</v>
      </c>
      <c r="F85" s="330">
        <v>0</v>
      </c>
      <c r="G85" s="330">
        <f>E85+F85</f>
        <v>45.22</v>
      </c>
      <c r="H85" s="353">
        <f t="shared" si="7"/>
        <v>80</v>
      </c>
      <c r="J85" s="36"/>
      <c r="K85" s="36"/>
      <c r="L85" s="36"/>
      <c r="M85" s="36"/>
      <c r="N85" s="36"/>
    </row>
    <row r="86" spans="1:14" s="34" customFormat="1" ht="17.399999999999999" x14ac:dyDescent="0.3">
      <c r="A86" s="353">
        <f t="shared" si="6"/>
        <v>81</v>
      </c>
      <c r="B86" s="354"/>
      <c r="C86" s="315" t="s">
        <v>209</v>
      </c>
      <c r="D86" s="361" t="s">
        <v>388</v>
      </c>
      <c r="E86" s="330">
        <v>40.39</v>
      </c>
      <c r="F86" s="330">
        <v>5</v>
      </c>
      <c r="G86" s="330">
        <f t="shared" ref="G86:G108" si="8">F86+E86</f>
        <v>45.39</v>
      </c>
      <c r="H86" s="353">
        <f t="shared" si="7"/>
        <v>81</v>
      </c>
      <c r="J86" s="36"/>
      <c r="K86" s="36"/>
      <c r="L86" s="36"/>
      <c r="M86" s="36"/>
      <c r="N86" s="36"/>
    </row>
    <row r="87" spans="1:14" s="34" customFormat="1" ht="17.399999999999999" x14ac:dyDescent="0.25">
      <c r="A87" s="353">
        <f t="shared" si="6"/>
        <v>82</v>
      </c>
      <c r="B87" s="354"/>
      <c r="C87" s="317" t="s">
        <v>240</v>
      </c>
      <c r="D87" s="364" t="s">
        <v>392</v>
      </c>
      <c r="E87" s="330">
        <v>45.52</v>
      </c>
      <c r="F87" s="330">
        <v>0</v>
      </c>
      <c r="G87" s="330">
        <f t="shared" si="8"/>
        <v>45.52</v>
      </c>
      <c r="H87" s="353">
        <f t="shared" si="7"/>
        <v>82</v>
      </c>
      <c r="J87" s="36"/>
      <c r="K87" s="36"/>
      <c r="L87" s="36"/>
      <c r="M87" s="36"/>
      <c r="N87" s="36"/>
    </row>
    <row r="88" spans="1:14" s="34" customFormat="1" ht="17.399999999999999" x14ac:dyDescent="0.25">
      <c r="A88" s="353">
        <f t="shared" si="6"/>
        <v>83</v>
      </c>
      <c r="B88" s="354"/>
      <c r="C88" s="309" t="s">
        <v>364</v>
      </c>
      <c r="D88" s="363" t="s">
        <v>146</v>
      </c>
      <c r="E88" s="330">
        <v>45.62</v>
      </c>
      <c r="F88" s="330">
        <v>0</v>
      </c>
      <c r="G88" s="330">
        <f t="shared" si="8"/>
        <v>45.62</v>
      </c>
      <c r="H88" s="353">
        <f t="shared" si="7"/>
        <v>83</v>
      </c>
      <c r="J88" s="36"/>
      <c r="K88" s="36"/>
      <c r="L88" s="36"/>
      <c r="M88" s="36"/>
      <c r="N88" s="36"/>
    </row>
    <row r="89" spans="1:14" s="34" customFormat="1" ht="17.399999999999999" x14ac:dyDescent="0.25">
      <c r="A89" s="353">
        <f t="shared" si="6"/>
        <v>84</v>
      </c>
      <c r="B89" s="354"/>
      <c r="C89" s="309" t="s">
        <v>309</v>
      </c>
      <c r="D89" s="362" t="s">
        <v>123</v>
      </c>
      <c r="E89" s="330">
        <v>46.03</v>
      </c>
      <c r="F89" s="330">
        <v>0</v>
      </c>
      <c r="G89" s="330">
        <f t="shared" si="8"/>
        <v>46.03</v>
      </c>
      <c r="H89" s="353">
        <f t="shared" si="7"/>
        <v>84</v>
      </c>
      <c r="J89" s="36"/>
      <c r="K89" s="36"/>
      <c r="L89" s="36"/>
      <c r="M89" s="36"/>
      <c r="N89" s="36"/>
    </row>
    <row r="90" spans="1:14" s="34" customFormat="1" ht="17.399999999999999" x14ac:dyDescent="0.25">
      <c r="A90" s="353">
        <f t="shared" si="6"/>
        <v>85</v>
      </c>
      <c r="B90" s="354"/>
      <c r="C90" s="316" t="s">
        <v>279</v>
      </c>
      <c r="D90" s="362" t="s">
        <v>116</v>
      </c>
      <c r="E90" s="330">
        <v>41.18</v>
      </c>
      <c r="F90" s="330">
        <v>5</v>
      </c>
      <c r="G90" s="330">
        <f t="shared" si="8"/>
        <v>46.18</v>
      </c>
      <c r="H90" s="353">
        <f t="shared" si="7"/>
        <v>85</v>
      </c>
      <c r="J90" s="36"/>
      <c r="K90" s="36"/>
      <c r="L90" s="36"/>
      <c r="M90" s="36"/>
      <c r="N90" s="36"/>
    </row>
    <row r="91" spans="1:14" s="34" customFormat="1" ht="17.399999999999999" x14ac:dyDescent="0.25">
      <c r="A91" s="353">
        <f t="shared" si="6"/>
        <v>86</v>
      </c>
      <c r="B91" s="354"/>
      <c r="C91" s="309" t="s">
        <v>131</v>
      </c>
      <c r="D91" s="361" t="s">
        <v>114</v>
      </c>
      <c r="E91" s="330">
        <v>46.27</v>
      </c>
      <c r="F91" s="330">
        <v>0</v>
      </c>
      <c r="G91" s="330">
        <f t="shared" si="8"/>
        <v>46.27</v>
      </c>
      <c r="H91" s="353">
        <f t="shared" si="7"/>
        <v>86</v>
      </c>
      <c r="J91" s="36"/>
      <c r="K91" s="36"/>
      <c r="L91" s="36"/>
      <c r="M91" s="36"/>
      <c r="N91" s="36"/>
    </row>
    <row r="92" spans="1:14" s="34" customFormat="1" ht="17.399999999999999" x14ac:dyDescent="0.25">
      <c r="A92" s="353">
        <f t="shared" si="6"/>
        <v>87</v>
      </c>
      <c r="B92" s="354"/>
      <c r="C92" s="316" t="s">
        <v>343</v>
      </c>
      <c r="D92" s="362" t="s">
        <v>125</v>
      </c>
      <c r="E92" s="330">
        <v>41.49</v>
      </c>
      <c r="F92" s="330">
        <v>5</v>
      </c>
      <c r="G92" s="330">
        <f t="shared" si="8"/>
        <v>46.49</v>
      </c>
      <c r="H92" s="353">
        <f t="shared" si="7"/>
        <v>87</v>
      </c>
      <c r="J92" s="36"/>
      <c r="K92" s="36"/>
      <c r="L92" s="36"/>
      <c r="M92" s="36"/>
      <c r="N92" s="36"/>
    </row>
    <row r="93" spans="1:14" s="34" customFormat="1" ht="17.399999999999999" x14ac:dyDescent="0.25">
      <c r="A93" s="353">
        <f t="shared" si="6"/>
        <v>88</v>
      </c>
      <c r="B93" s="354"/>
      <c r="C93" s="309" t="s">
        <v>220</v>
      </c>
      <c r="D93" s="363" t="s">
        <v>389</v>
      </c>
      <c r="E93" s="330">
        <v>37.159999999999997</v>
      </c>
      <c r="F93" s="330">
        <v>10</v>
      </c>
      <c r="G93" s="330">
        <f t="shared" si="8"/>
        <v>47.16</v>
      </c>
      <c r="H93" s="353">
        <f t="shared" si="7"/>
        <v>88</v>
      </c>
      <c r="J93" s="36"/>
      <c r="K93" s="36"/>
      <c r="L93" s="36"/>
      <c r="M93" s="36"/>
      <c r="N93" s="36"/>
    </row>
    <row r="94" spans="1:14" s="34" customFormat="1" ht="26.4" x14ac:dyDescent="0.25">
      <c r="A94" s="353">
        <f t="shared" si="6"/>
        <v>89</v>
      </c>
      <c r="B94" s="354"/>
      <c r="C94" s="324" t="s">
        <v>376</v>
      </c>
      <c r="D94" s="365" t="s">
        <v>369</v>
      </c>
      <c r="E94" s="330">
        <v>42.24</v>
      </c>
      <c r="F94" s="330">
        <v>5</v>
      </c>
      <c r="G94" s="330">
        <f t="shared" si="8"/>
        <v>47.24</v>
      </c>
      <c r="H94" s="353">
        <f t="shared" si="7"/>
        <v>89</v>
      </c>
      <c r="J94" s="36"/>
      <c r="K94" s="36"/>
      <c r="L94" s="36"/>
      <c r="M94" s="36"/>
      <c r="N94" s="36"/>
    </row>
    <row r="95" spans="1:14" s="34" customFormat="1" ht="17.399999999999999" x14ac:dyDescent="0.25">
      <c r="A95" s="353">
        <f t="shared" si="6"/>
        <v>90</v>
      </c>
      <c r="B95" s="354"/>
      <c r="C95" s="316" t="s">
        <v>289</v>
      </c>
      <c r="D95" s="362" t="s">
        <v>118</v>
      </c>
      <c r="E95" s="330">
        <v>39.409999999999997</v>
      </c>
      <c r="F95" s="330">
        <v>8</v>
      </c>
      <c r="G95" s="330">
        <f t="shared" si="8"/>
        <v>47.41</v>
      </c>
      <c r="H95" s="353">
        <f t="shared" si="7"/>
        <v>90</v>
      </c>
      <c r="J95" s="36"/>
      <c r="K95" s="36"/>
      <c r="L95" s="36"/>
      <c r="M95" s="36"/>
      <c r="N95" s="36"/>
    </row>
    <row r="96" spans="1:14" s="34" customFormat="1" ht="17.399999999999999" x14ac:dyDescent="0.3">
      <c r="A96" s="353">
        <f t="shared" si="6"/>
        <v>91</v>
      </c>
      <c r="B96" s="354"/>
      <c r="C96" s="315" t="s">
        <v>281</v>
      </c>
      <c r="D96" s="362" t="s">
        <v>117</v>
      </c>
      <c r="E96" s="330">
        <v>47.42</v>
      </c>
      <c r="F96" s="330">
        <v>0</v>
      </c>
      <c r="G96" s="330">
        <f t="shared" si="8"/>
        <v>47.42</v>
      </c>
      <c r="H96" s="353">
        <f t="shared" si="7"/>
        <v>91</v>
      </c>
      <c r="J96" s="36"/>
      <c r="K96" s="36"/>
      <c r="L96" s="36"/>
      <c r="M96" s="36"/>
      <c r="N96" s="36"/>
    </row>
    <row r="97" spans="1:14" s="34" customFormat="1" ht="17.399999999999999" x14ac:dyDescent="0.25">
      <c r="A97" s="353">
        <f t="shared" si="6"/>
        <v>92</v>
      </c>
      <c r="B97" s="354"/>
      <c r="C97" s="317" t="s">
        <v>241</v>
      </c>
      <c r="D97" s="364" t="s">
        <v>392</v>
      </c>
      <c r="E97" s="330">
        <v>38.520000000000003</v>
      </c>
      <c r="F97" s="330">
        <v>9</v>
      </c>
      <c r="G97" s="330">
        <f t="shared" si="8"/>
        <v>47.52</v>
      </c>
      <c r="H97" s="353">
        <f t="shared" si="7"/>
        <v>92</v>
      </c>
      <c r="J97" s="36"/>
      <c r="K97" s="36"/>
      <c r="L97" s="36"/>
      <c r="M97" s="36"/>
      <c r="N97" s="36"/>
    </row>
    <row r="98" spans="1:14" s="34" customFormat="1" ht="17.399999999999999" x14ac:dyDescent="0.25">
      <c r="A98" s="353">
        <f t="shared" si="6"/>
        <v>93</v>
      </c>
      <c r="B98" s="354"/>
      <c r="C98" s="309" t="s">
        <v>261</v>
      </c>
      <c r="D98" s="361" t="s">
        <v>114</v>
      </c>
      <c r="E98" s="330">
        <v>47.53</v>
      </c>
      <c r="F98" s="330">
        <v>0</v>
      </c>
      <c r="G98" s="330">
        <f t="shared" si="8"/>
        <v>47.53</v>
      </c>
      <c r="H98" s="353">
        <f t="shared" si="7"/>
        <v>93</v>
      </c>
      <c r="J98" s="36"/>
      <c r="K98" s="36"/>
      <c r="L98" s="36"/>
      <c r="M98" s="36"/>
      <c r="N98" s="36"/>
    </row>
    <row r="99" spans="1:14" s="34" customFormat="1" ht="17.399999999999999" x14ac:dyDescent="0.25">
      <c r="A99" s="353">
        <f t="shared" si="6"/>
        <v>94</v>
      </c>
      <c r="B99" s="354"/>
      <c r="C99" s="320" t="s">
        <v>319</v>
      </c>
      <c r="D99" s="361" t="s">
        <v>150</v>
      </c>
      <c r="E99" s="330">
        <v>44.83</v>
      </c>
      <c r="F99" s="330">
        <v>3</v>
      </c>
      <c r="G99" s="330">
        <f t="shared" si="8"/>
        <v>47.83</v>
      </c>
      <c r="H99" s="353">
        <f t="shared" si="7"/>
        <v>94</v>
      </c>
      <c r="J99" s="36"/>
      <c r="K99" s="36"/>
      <c r="L99" s="36"/>
      <c r="M99" s="36"/>
      <c r="N99" s="36"/>
    </row>
    <row r="100" spans="1:14" s="34" customFormat="1" ht="17.399999999999999" x14ac:dyDescent="0.25">
      <c r="A100" s="353">
        <f t="shared" si="6"/>
        <v>95</v>
      </c>
      <c r="B100" s="354"/>
      <c r="C100" s="318" t="s">
        <v>242</v>
      </c>
      <c r="D100" s="364" t="s">
        <v>392</v>
      </c>
      <c r="E100" s="330">
        <v>35.28</v>
      </c>
      <c r="F100" s="330">
        <v>13</v>
      </c>
      <c r="G100" s="330">
        <f t="shared" si="8"/>
        <v>48.28</v>
      </c>
      <c r="H100" s="353">
        <f t="shared" si="7"/>
        <v>95</v>
      </c>
      <c r="J100" s="36"/>
      <c r="K100" s="36"/>
      <c r="L100" s="36"/>
      <c r="M100" s="36"/>
      <c r="N100" s="36"/>
    </row>
    <row r="101" spans="1:14" s="34" customFormat="1" ht="17.399999999999999" x14ac:dyDescent="0.25">
      <c r="A101" s="353">
        <f t="shared" si="6"/>
        <v>96</v>
      </c>
      <c r="B101" s="354"/>
      <c r="C101" s="310" t="s">
        <v>189</v>
      </c>
      <c r="D101" s="361" t="s">
        <v>69</v>
      </c>
      <c r="E101" s="330">
        <v>45.28</v>
      </c>
      <c r="F101" s="330">
        <v>3</v>
      </c>
      <c r="G101" s="330">
        <f t="shared" si="8"/>
        <v>48.28</v>
      </c>
      <c r="H101" s="353">
        <f t="shared" si="7"/>
        <v>96</v>
      </c>
      <c r="J101" s="36"/>
      <c r="K101" s="36"/>
      <c r="L101" s="36"/>
      <c r="M101" s="36"/>
      <c r="N101" s="36"/>
    </row>
    <row r="102" spans="1:14" s="34" customFormat="1" ht="17.399999999999999" x14ac:dyDescent="0.25">
      <c r="A102" s="353">
        <f t="shared" si="6"/>
        <v>97</v>
      </c>
      <c r="B102" s="354"/>
      <c r="C102" s="317" t="s">
        <v>136</v>
      </c>
      <c r="D102" s="362" t="s">
        <v>123</v>
      </c>
      <c r="E102" s="330">
        <v>48.35</v>
      </c>
      <c r="F102" s="330">
        <v>0</v>
      </c>
      <c r="G102" s="330">
        <f t="shared" si="8"/>
        <v>48.35</v>
      </c>
      <c r="H102" s="353">
        <f t="shared" si="7"/>
        <v>97</v>
      </c>
      <c r="J102" s="36"/>
      <c r="K102" s="36"/>
      <c r="L102" s="36"/>
      <c r="M102" s="36"/>
      <c r="N102" s="36"/>
    </row>
    <row r="103" spans="1:14" s="34" customFormat="1" ht="17.399999999999999" x14ac:dyDescent="0.25">
      <c r="A103" s="353">
        <f t="shared" si="6"/>
        <v>98</v>
      </c>
      <c r="B103" s="354"/>
      <c r="C103" s="309" t="s">
        <v>326</v>
      </c>
      <c r="D103" s="363" t="s">
        <v>151</v>
      </c>
      <c r="E103" s="330">
        <v>45.39</v>
      </c>
      <c r="F103" s="330">
        <v>3</v>
      </c>
      <c r="G103" s="330">
        <f t="shared" si="8"/>
        <v>48.39</v>
      </c>
      <c r="H103" s="353">
        <f t="shared" si="7"/>
        <v>98</v>
      </c>
      <c r="J103" s="36"/>
      <c r="K103" s="36"/>
      <c r="L103" s="36"/>
      <c r="M103" s="36"/>
      <c r="N103" s="36"/>
    </row>
    <row r="104" spans="1:14" s="34" customFormat="1" ht="17.399999999999999" x14ac:dyDescent="0.25">
      <c r="A104" s="353">
        <f t="shared" si="6"/>
        <v>99</v>
      </c>
      <c r="B104" s="354"/>
      <c r="C104" s="309" t="s">
        <v>357</v>
      </c>
      <c r="D104" s="362" t="s">
        <v>143</v>
      </c>
      <c r="E104" s="330">
        <v>45.76</v>
      </c>
      <c r="F104" s="330">
        <v>3</v>
      </c>
      <c r="G104" s="330">
        <f t="shared" si="8"/>
        <v>48.76</v>
      </c>
      <c r="H104" s="353">
        <f t="shared" si="7"/>
        <v>99</v>
      </c>
      <c r="J104" s="36"/>
      <c r="K104" s="36"/>
      <c r="L104" s="36"/>
      <c r="M104" s="36"/>
      <c r="N104" s="36"/>
    </row>
    <row r="105" spans="1:14" s="34" customFormat="1" ht="17.399999999999999" x14ac:dyDescent="0.25">
      <c r="A105" s="353">
        <f t="shared" si="6"/>
        <v>100</v>
      </c>
      <c r="B105" s="354"/>
      <c r="C105" s="309" t="s">
        <v>262</v>
      </c>
      <c r="D105" s="361" t="s">
        <v>114</v>
      </c>
      <c r="E105" s="330">
        <v>45.93</v>
      </c>
      <c r="F105" s="330">
        <v>3</v>
      </c>
      <c r="G105" s="330">
        <f t="shared" si="8"/>
        <v>48.93</v>
      </c>
      <c r="H105" s="353">
        <f t="shared" si="7"/>
        <v>100</v>
      </c>
      <c r="J105" s="36"/>
      <c r="K105" s="36"/>
      <c r="L105" s="36"/>
      <c r="M105" s="36"/>
      <c r="N105" s="36"/>
    </row>
    <row r="106" spans="1:14" s="34" customFormat="1" ht="17.399999999999999" x14ac:dyDescent="0.25">
      <c r="A106" s="353">
        <f t="shared" si="6"/>
        <v>101</v>
      </c>
      <c r="B106" s="354"/>
      <c r="C106" s="316" t="s">
        <v>285</v>
      </c>
      <c r="D106" s="362" t="s">
        <v>118</v>
      </c>
      <c r="E106" s="330">
        <v>40.1</v>
      </c>
      <c r="F106" s="330">
        <v>9</v>
      </c>
      <c r="G106" s="330">
        <f t="shared" si="8"/>
        <v>49.1</v>
      </c>
      <c r="H106" s="353">
        <f t="shared" si="7"/>
        <v>101</v>
      </c>
      <c r="J106" s="36"/>
      <c r="K106" s="36"/>
      <c r="L106" s="36"/>
      <c r="M106" s="36"/>
      <c r="N106" s="36"/>
    </row>
    <row r="107" spans="1:14" s="34" customFormat="1" ht="17.399999999999999" x14ac:dyDescent="0.25">
      <c r="A107" s="353">
        <f t="shared" si="6"/>
        <v>102</v>
      </c>
      <c r="B107" s="354"/>
      <c r="C107" s="320" t="s">
        <v>253</v>
      </c>
      <c r="D107" s="361" t="s">
        <v>394</v>
      </c>
      <c r="E107" s="330">
        <v>41.25</v>
      </c>
      <c r="F107" s="330">
        <v>8</v>
      </c>
      <c r="G107" s="330">
        <f t="shared" si="8"/>
        <v>49.25</v>
      </c>
      <c r="H107" s="353">
        <f t="shared" si="7"/>
        <v>102</v>
      </c>
      <c r="J107" s="36"/>
      <c r="K107" s="36"/>
      <c r="L107" s="36"/>
      <c r="M107" s="36"/>
      <c r="N107" s="36"/>
    </row>
    <row r="108" spans="1:14" s="34" customFormat="1" ht="17.399999999999999" x14ac:dyDescent="0.25">
      <c r="A108" s="353">
        <f t="shared" si="6"/>
        <v>103</v>
      </c>
      <c r="B108" s="354"/>
      <c r="C108" s="317" t="s">
        <v>228</v>
      </c>
      <c r="D108" s="363" t="s">
        <v>390</v>
      </c>
      <c r="E108" s="330">
        <v>44.44</v>
      </c>
      <c r="F108" s="330">
        <v>5</v>
      </c>
      <c r="G108" s="330">
        <f t="shared" si="8"/>
        <v>49.44</v>
      </c>
      <c r="H108" s="353">
        <f t="shared" si="7"/>
        <v>103</v>
      </c>
      <c r="J108" s="36"/>
      <c r="K108" s="36"/>
      <c r="L108" s="36"/>
      <c r="M108" s="36"/>
      <c r="N108" s="36"/>
    </row>
    <row r="109" spans="1:14" s="34" customFormat="1" ht="17.399999999999999" x14ac:dyDescent="0.25">
      <c r="A109" s="353">
        <f t="shared" si="6"/>
        <v>104</v>
      </c>
      <c r="B109" s="354"/>
      <c r="C109" s="310" t="s">
        <v>187</v>
      </c>
      <c r="D109" s="361" t="s">
        <v>69</v>
      </c>
      <c r="E109" s="330">
        <v>49.44</v>
      </c>
      <c r="F109" s="330">
        <v>0</v>
      </c>
      <c r="G109" s="330">
        <f>E109+F109</f>
        <v>49.44</v>
      </c>
      <c r="H109" s="353">
        <f t="shared" si="7"/>
        <v>104</v>
      </c>
      <c r="J109" s="36"/>
      <c r="K109" s="36"/>
      <c r="L109" s="36"/>
      <c r="M109" s="36"/>
      <c r="N109" s="36"/>
    </row>
    <row r="110" spans="1:14" s="34" customFormat="1" ht="17.399999999999999" x14ac:dyDescent="0.25">
      <c r="A110" s="353">
        <f t="shared" si="6"/>
        <v>105</v>
      </c>
      <c r="B110" s="354"/>
      <c r="C110" s="316" t="s">
        <v>384</v>
      </c>
      <c r="D110" s="362" t="s">
        <v>126</v>
      </c>
      <c r="E110" s="330">
        <v>49.69</v>
      </c>
      <c r="F110" s="330">
        <v>0</v>
      </c>
      <c r="G110" s="330">
        <f t="shared" ref="G110:G126" si="9">F110+E110</f>
        <v>49.69</v>
      </c>
      <c r="H110" s="353">
        <f t="shared" si="7"/>
        <v>105</v>
      </c>
      <c r="J110" s="36"/>
      <c r="K110" s="36"/>
      <c r="L110" s="36"/>
      <c r="M110" s="36"/>
      <c r="N110" s="36"/>
    </row>
    <row r="111" spans="1:14" s="34" customFormat="1" ht="26.4" x14ac:dyDescent="0.25">
      <c r="A111" s="353">
        <f t="shared" si="6"/>
        <v>106</v>
      </c>
      <c r="B111" s="354"/>
      <c r="C111" s="324" t="s">
        <v>371</v>
      </c>
      <c r="D111" s="365" t="s">
        <v>369</v>
      </c>
      <c r="E111" s="330">
        <v>43.99</v>
      </c>
      <c r="F111" s="330">
        <v>6</v>
      </c>
      <c r="G111" s="330">
        <f t="shared" si="9"/>
        <v>49.99</v>
      </c>
      <c r="H111" s="353">
        <f t="shared" si="7"/>
        <v>106</v>
      </c>
      <c r="J111" s="36"/>
      <c r="K111" s="36"/>
      <c r="L111" s="36"/>
      <c r="M111" s="36"/>
      <c r="N111" s="36"/>
    </row>
    <row r="112" spans="1:14" s="34" customFormat="1" ht="17.399999999999999" x14ac:dyDescent="0.25">
      <c r="A112" s="353">
        <f t="shared" si="6"/>
        <v>107</v>
      </c>
      <c r="B112" s="354"/>
      <c r="C112" s="309" t="s">
        <v>273</v>
      </c>
      <c r="D112" s="362" t="s">
        <v>115</v>
      </c>
      <c r="E112" s="330">
        <v>47.3</v>
      </c>
      <c r="F112" s="330">
        <v>3</v>
      </c>
      <c r="G112" s="330">
        <f t="shared" si="9"/>
        <v>50.3</v>
      </c>
      <c r="H112" s="353">
        <f t="shared" si="7"/>
        <v>107</v>
      </c>
      <c r="J112" s="36"/>
      <c r="K112" s="36"/>
      <c r="L112" s="36"/>
      <c r="M112" s="36"/>
      <c r="N112" s="36"/>
    </row>
    <row r="113" spans="1:14" s="34" customFormat="1" ht="17.399999999999999" x14ac:dyDescent="0.25">
      <c r="A113" s="353">
        <f t="shared" si="6"/>
        <v>108</v>
      </c>
      <c r="B113" s="354"/>
      <c r="C113" s="309" t="s">
        <v>360</v>
      </c>
      <c r="D113" s="362" t="s">
        <v>143</v>
      </c>
      <c r="E113" s="330">
        <v>50.92</v>
      </c>
      <c r="F113" s="330">
        <v>0</v>
      </c>
      <c r="G113" s="330">
        <f t="shared" si="9"/>
        <v>50.92</v>
      </c>
      <c r="H113" s="353">
        <f t="shared" si="7"/>
        <v>108</v>
      </c>
      <c r="J113" s="36"/>
      <c r="K113" s="36"/>
      <c r="L113" s="36"/>
      <c r="M113" s="36"/>
      <c r="N113" s="36"/>
    </row>
    <row r="114" spans="1:14" s="34" customFormat="1" ht="17.399999999999999" x14ac:dyDescent="0.25">
      <c r="A114" s="353">
        <f t="shared" si="6"/>
        <v>109</v>
      </c>
      <c r="B114" s="354"/>
      <c r="C114" s="309" t="s">
        <v>356</v>
      </c>
      <c r="D114" s="362" t="s">
        <v>143</v>
      </c>
      <c r="E114" s="330">
        <v>40.11</v>
      </c>
      <c r="F114" s="330">
        <v>11</v>
      </c>
      <c r="G114" s="330">
        <f t="shared" si="9"/>
        <v>51.11</v>
      </c>
      <c r="H114" s="353">
        <f t="shared" si="7"/>
        <v>109</v>
      </c>
      <c r="J114" s="36"/>
      <c r="K114" s="36"/>
      <c r="L114" s="36"/>
      <c r="M114" s="36"/>
      <c r="N114" s="36"/>
    </row>
    <row r="115" spans="1:14" s="34" customFormat="1" ht="17.399999999999999" x14ac:dyDescent="0.25">
      <c r="A115" s="353">
        <f t="shared" si="6"/>
        <v>110</v>
      </c>
      <c r="B115" s="354"/>
      <c r="C115" s="310" t="s">
        <v>128</v>
      </c>
      <c r="D115" s="361" t="s">
        <v>69</v>
      </c>
      <c r="E115" s="330">
        <v>46.13</v>
      </c>
      <c r="F115" s="330">
        <v>5</v>
      </c>
      <c r="G115" s="330">
        <f t="shared" si="9"/>
        <v>51.13</v>
      </c>
      <c r="H115" s="353">
        <f t="shared" si="7"/>
        <v>110</v>
      </c>
      <c r="J115" s="36"/>
      <c r="K115" s="36"/>
      <c r="L115" s="36"/>
      <c r="M115" s="36"/>
      <c r="N115" s="36"/>
    </row>
    <row r="116" spans="1:14" s="34" customFormat="1" ht="17.399999999999999" x14ac:dyDescent="0.25">
      <c r="A116" s="353">
        <f t="shared" si="6"/>
        <v>111</v>
      </c>
      <c r="B116" s="354"/>
      <c r="C116" s="317" t="s">
        <v>227</v>
      </c>
      <c r="D116" s="363" t="s">
        <v>390</v>
      </c>
      <c r="E116" s="330">
        <v>46.22</v>
      </c>
      <c r="F116" s="330">
        <v>5</v>
      </c>
      <c r="G116" s="330">
        <f t="shared" si="9"/>
        <v>51.22</v>
      </c>
      <c r="H116" s="353">
        <f t="shared" si="7"/>
        <v>111</v>
      </c>
      <c r="J116" s="36"/>
      <c r="K116" s="36"/>
      <c r="L116" s="36"/>
      <c r="M116" s="36"/>
      <c r="N116" s="36"/>
    </row>
    <row r="117" spans="1:14" s="34" customFormat="1" ht="17.399999999999999" x14ac:dyDescent="0.25">
      <c r="A117" s="353">
        <f t="shared" si="6"/>
        <v>112</v>
      </c>
      <c r="B117" s="354"/>
      <c r="C117" s="310" t="s">
        <v>258</v>
      </c>
      <c r="D117" s="361" t="s">
        <v>394</v>
      </c>
      <c r="E117" s="330">
        <v>48.26</v>
      </c>
      <c r="F117" s="330">
        <v>3</v>
      </c>
      <c r="G117" s="330">
        <f t="shared" si="9"/>
        <v>51.26</v>
      </c>
      <c r="H117" s="353">
        <f t="shared" si="7"/>
        <v>112</v>
      </c>
      <c r="J117" s="36"/>
      <c r="K117" s="36"/>
      <c r="L117" s="36"/>
      <c r="M117" s="36"/>
      <c r="N117" s="36"/>
    </row>
    <row r="118" spans="1:14" s="34" customFormat="1" ht="17.399999999999999" x14ac:dyDescent="0.25">
      <c r="A118" s="353">
        <f t="shared" si="6"/>
        <v>113</v>
      </c>
      <c r="B118" s="354"/>
      <c r="C118" s="309" t="s">
        <v>270</v>
      </c>
      <c r="D118" s="362" t="s">
        <v>115</v>
      </c>
      <c r="E118" s="330">
        <v>48.94</v>
      </c>
      <c r="F118" s="330">
        <v>3</v>
      </c>
      <c r="G118" s="330">
        <f t="shared" si="9"/>
        <v>51.94</v>
      </c>
      <c r="H118" s="353">
        <f t="shared" si="7"/>
        <v>113</v>
      </c>
      <c r="J118" s="36"/>
      <c r="K118" s="36"/>
      <c r="L118" s="36"/>
      <c r="M118" s="36"/>
      <c r="N118" s="36"/>
    </row>
    <row r="119" spans="1:14" s="34" customFormat="1" ht="17.399999999999999" x14ac:dyDescent="0.25">
      <c r="A119" s="353">
        <f t="shared" si="6"/>
        <v>114</v>
      </c>
      <c r="B119" s="354"/>
      <c r="C119" s="309" t="s">
        <v>272</v>
      </c>
      <c r="D119" s="362" t="s">
        <v>115</v>
      </c>
      <c r="E119" s="330">
        <v>40.54</v>
      </c>
      <c r="F119" s="330">
        <v>12</v>
      </c>
      <c r="G119" s="330">
        <f t="shared" si="9"/>
        <v>52.54</v>
      </c>
      <c r="H119" s="353">
        <f t="shared" si="7"/>
        <v>114</v>
      </c>
      <c r="J119" s="36"/>
      <c r="K119" s="36"/>
      <c r="L119" s="36"/>
      <c r="M119" s="36"/>
      <c r="N119" s="36"/>
    </row>
    <row r="120" spans="1:14" s="34" customFormat="1" ht="17.399999999999999" x14ac:dyDescent="0.25">
      <c r="A120" s="353">
        <f t="shared" si="6"/>
        <v>115</v>
      </c>
      <c r="B120" s="354"/>
      <c r="C120" s="318" t="s">
        <v>313</v>
      </c>
      <c r="D120" s="366" t="s">
        <v>124</v>
      </c>
      <c r="E120" s="330">
        <v>49.57</v>
      </c>
      <c r="F120" s="330">
        <v>3</v>
      </c>
      <c r="G120" s="330">
        <f t="shared" si="9"/>
        <v>52.57</v>
      </c>
      <c r="H120" s="353">
        <f t="shared" si="7"/>
        <v>115</v>
      </c>
      <c r="J120" s="36"/>
      <c r="K120" s="36"/>
      <c r="L120" s="36"/>
      <c r="M120" s="36"/>
      <c r="N120" s="36"/>
    </row>
    <row r="121" spans="1:14" s="34" customFormat="1" ht="26.4" x14ac:dyDescent="0.25">
      <c r="A121" s="353">
        <f t="shared" si="6"/>
        <v>116</v>
      </c>
      <c r="B121" s="354"/>
      <c r="C121" s="324" t="s">
        <v>377</v>
      </c>
      <c r="D121" s="365" t="s">
        <v>369</v>
      </c>
      <c r="E121" s="330">
        <v>43.63</v>
      </c>
      <c r="F121" s="330">
        <v>9</v>
      </c>
      <c r="G121" s="330">
        <f t="shared" si="9"/>
        <v>52.63</v>
      </c>
      <c r="H121" s="353">
        <f t="shared" si="7"/>
        <v>116</v>
      </c>
      <c r="J121" s="36"/>
      <c r="K121" s="36"/>
      <c r="L121" s="36"/>
      <c r="M121" s="36"/>
      <c r="N121" s="36"/>
    </row>
    <row r="122" spans="1:14" s="34" customFormat="1" ht="17.399999999999999" x14ac:dyDescent="0.25">
      <c r="A122" s="353">
        <f t="shared" si="6"/>
        <v>117</v>
      </c>
      <c r="B122" s="354"/>
      <c r="C122" s="309" t="s">
        <v>264</v>
      </c>
      <c r="D122" s="361" t="s">
        <v>114</v>
      </c>
      <c r="E122" s="330">
        <v>39.92</v>
      </c>
      <c r="F122" s="330">
        <v>13</v>
      </c>
      <c r="G122" s="330">
        <f t="shared" si="9"/>
        <v>52.92</v>
      </c>
      <c r="H122" s="353">
        <f t="shared" si="7"/>
        <v>117</v>
      </c>
      <c r="J122" s="36"/>
      <c r="K122" s="36"/>
      <c r="L122" s="36"/>
      <c r="M122" s="36"/>
      <c r="N122" s="36"/>
    </row>
    <row r="123" spans="1:14" s="34" customFormat="1" ht="26.4" x14ac:dyDescent="0.25">
      <c r="A123" s="353">
        <f t="shared" si="6"/>
        <v>118</v>
      </c>
      <c r="B123" s="354"/>
      <c r="C123" s="324" t="s">
        <v>373</v>
      </c>
      <c r="D123" s="365" t="s">
        <v>369</v>
      </c>
      <c r="E123" s="330">
        <v>41.96</v>
      </c>
      <c r="F123" s="330">
        <v>11</v>
      </c>
      <c r="G123" s="330">
        <f t="shared" si="9"/>
        <v>52.96</v>
      </c>
      <c r="H123" s="353">
        <f t="shared" si="7"/>
        <v>118</v>
      </c>
      <c r="J123" s="36"/>
      <c r="K123" s="36"/>
      <c r="L123" s="36"/>
      <c r="M123" s="36"/>
      <c r="N123" s="36"/>
    </row>
    <row r="124" spans="1:14" s="34" customFormat="1" ht="17.399999999999999" x14ac:dyDescent="0.3">
      <c r="A124" s="353">
        <f t="shared" si="6"/>
        <v>119</v>
      </c>
      <c r="B124" s="354"/>
      <c r="C124" s="315" t="s">
        <v>282</v>
      </c>
      <c r="D124" s="362" t="s">
        <v>117</v>
      </c>
      <c r="E124" s="330">
        <v>45.42</v>
      </c>
      <c r="F124" s="330">
        <v>8</v>
      </c>
      <c r="G124" s="330">
        <f t="shared" si="9"/>
        <v>53.42</v>
      </c>
      <c r="H124" s="353">
        <f t="shared" si="7"/>
        <v>119</v>
      </c>
      <c r="J124" s="36"/>
      <c r="K124" s="36"/>
      <c r="L124" s="36"/>
      <c r="M124" s="36"/>
      <c r="N124" s="36"/>
    </row>
    <row r="125" spans="1:14" s="34" customFormat="1" ht="17.399999999999999" x14ac:dyDescent="0.25">
      <c r="A125" s="353">
        <f t="shared" si="6"/>
        <v>120</v>
      </c>
      <c r="B125" s="354"/>
      <c r="C125" s="316" t="s">
        <v>286</v>
      </c>
      <c r="D125" s="362" t="s">
        <v>118</v>
      </c>
      <c r="E125" s="330">
        <v>45.45</v>
      </c>
      <c r="F125" s="330">
        <v>8</v>
      </c>
      <c r="G125" s="330">
        <f t="shared" si="9"/>
        <v>53.45</v>
      </c>
      <c r="H125" s="353">
        <f t="shared" si="7"/>
        <v>120</v>
      </c>
      <c r="J125" s="36"/>
      <c r="K125" s="36"/>
      <c r="L125" s="36"/>
      <c r="M125" s="36"/>
      <c r="N125" s="36"/>
    </row>
    <row r="126" spans="1:14" s="34" customFormat="1" ht="17.399999999999999" x14ac:dyDescent="0.25">
      <c r="A126" s="353">
        <f t="shared" si="6"/>
        <v>121</v>
      </c>
      <c r="B126" s="354"/>
      <c r="C126" s="324" t="s">
        <v>350</v>
      </c>
      <c r="D126" s="363" t="s">
        <v>347</v>
      </c>
      <c r="E126" s="330">
        <v>47.51</v>
      </c>
      <c r="F126" s="330">
        <v>6</v>
      </c>
      <c r="G126" s="330">
        <f t="shared" si="9"/>
        <v>53.51</v>
      </c>
      <c r="H126" s="353">
        <f t="shared" si="7"/>
        <v>121</v>
      </c>
      <c r="J126" s="36"/>
      <c r="K126" s="36"/>
      <c r="L126" s="36"/>
      <c r="M126" s="36"/>
      <c r="N126" s="36"/>
    </row>
    <row r="127" spans="1:14" s="34" customFormat="1" ht="17.399999999999999" x14ac:dyDescent="0.25">
      <c r="A127" s="353">
        <f t="shared" si="6"/>
        <v>122</v>
      </c>
      <c r="B127" s="354"/>
      <c r="C127" s="317" t="s">
        <v>225</v>
      </c>
      <c r="D127" s="363" t="s">
        <v>390</v>
      </c>
      <c r="E127" s="330">
        <v>49.55</v>
      </c>
      <c r="F127" s="330">
        <v>5</v>
      </c>
      <c r="G127" s="330">
        <f>E127+F127</f>
        <v>54.55</v>
      </c>
      <c r="H127" s="353">
        <f t="shared" si="7"/>
        <v>122</v>
      </c>
      <c r="J127" s="36"/>
      <c r="K127" s="36"/>
      <c r="L127" s="36"/>
      <c r="M127" s="36"/>
      <c r="N127" s="36"/>
    </row>
    <row r="128" spans="1:14" s="34" customFormat="1" ht="17.399999999999999" x14ac:dyDescent="0.25">
      <c r="A128" s="353">
        <f t="shared" si="6"/>
        <v>123</v>
      </c>
      <c r="B128" s="354"/>
      <c r="C128" s="309" t="s">
        <v>276</v>
      </c>
      <c r="D128" s="362" t="s">
        <v>116</v>
      </c>
      <c r="E128" s="330">
        <v>43.56</v>
      </c>
      <c r="F128" s="330">
        <v>11</v>
      </c>
      <c r="G128" s="330">
        <f t="shared" ref="G128:G166" si="10">F128+E128</f>
        <v>54.56</v>
      </c>
      <c r="H128" s="353">
        <f t="shared" si="7"/>
        <v>123</v>
      </c>
      <c r="J128" s="36"/>
      <c r="K128" s="36"/>
      <c r="L128" s="36"/>
      <c r="M128" s="36"/>
      <c r="N128" s="36"/>
    </row>
    <row r="129" spans="1:14" s="34" customFormat="1" ht="17.399999999999999" x14ac:dyDescent="0.25">
      <c r="A129" s="353">
        <f t="shared" si="6"/>
        <v>124</v>
      </c>
      <c r="B129" s="354"/>
      <c r="C129" s="309" t="s">
        <v>358</v>
      </c>
      <c r="D129" s="362" t="s">
        <v>143</v>
      </c>
      <c r="E129" s="330">
        <v>52.28</v>
      </c>
      <c r="F129" s="330">
        <v>3</v>
      </c>
      <c r="G129" s="330">
        <f t="shared" si="10"/>
        <v>55.28</v>
      </c>
      <c r="H129" s="353">
        <f t="shared" si="7"/>
        <v>124</v>
      </c>
      <c r="J129" s="36"/>
      <c r="K129" s="36"/>
      <c r="L129" s="36"/>
      <c r="M129" s="36"/>
      <c r="N129" s="36"/>
    </row>
    <row r="130" spans="1:14" s="34" customFormat="1" ht="17.399999999999999" x14ac:dyDescent="0.25">
      <c r="A130" s="353">
        <f t="shared" si="6"/>
        <v>125</v>
      </c>
      <c r="B130" s="354"/>
      <c r="C130" s="316" t="s">
        <v>287</v>
      </c>
      <c r="D130" s="362" t="s">
        <v>118</v>
      </c>
      <c r="E130" s="330">
        <v>49.33</v>
      </c>
      <c r="F130" s="330">
        <v>6</v>
      </c>
      <c r="G130" s="330">
        <f t="shared" si="10"/>
        <v>55.33</v>
      </c>
      <c r="H130" s="353">
        <f t="shared" si="7"/>
        <v>125</v>
      </c>
      <c r="J130" s="36"/>
      <c r="K130" s="36"/>
      <c r="L130" s="36"/>
      <c r="M130" s="36"/>
      <c r="N130" s="36"/>
    </row>
    <row r="131" spans="1:14" s="34" customFormat="1" ht="17.399999999999999" x14ac:dyDescent="0.25">
      <c r="A131" s="353">
        <f t="shared" si="6"/>
        <v>126</v>
      </c>
      <c r="B131" s="354"/>
      <c r="C131" s="320" t="s">
        <v>148</v>
      </c>
      <c r="D131" s="361" t="s">
        <v>150</v>
      </c>
      <c r="E131" s="330">
        <v>50.64</v>
      </c>
      <c r="F131" s="330">
        <v>5</v>
      </c>
      <c r="G131" s="330">
        <f t="shared" si="10"/>
        <v>55.64</v>
      </c>
      <c r="H131" s="353">
        <f t="shared" si="7"/>
        <v>126</v>
      </c>
      <c r="J131" s="36"/>
      <c r="K131" s="36"/>
      <c r="L131" s="36"/>
      <c r="M131" s="36"/>
      <c r="N131" s="36"/>
    </row>
    <row r="132" spans="1:14" s="34" customFormat="1" ht="18" x14ac:dyDescent="0.25">
      <c r="A132" s="353">
        <f t="shared" si="6"/>
        <v>127</v>
      </c>
      <c r="B132" s="356"/>
      <c r="C132" s="324" t="s">
        <v>349</v>
      </c>
      <c r="D132" s="363" t="s">
        <v>347</v>
      </c>
      <c r="E132" s="330">
        <v>53.31</v>
      </c>
      <c r="F132" s="330">
        <v>3</v>
      </c>
      <c r="G132" s="330">
        <f t="shared" si="10"/>
        <v>56.31</v>
      </c>
      <c r="H132" s="353">
        <f t="shared" si="7"/>
        <v>127</v>
      </c>
      <c r="J132" s="36"/>
      <c r="K132" s="36"/>
      <c r="L132" s="36"/>
      <c r="M132" s="36"/>
      <c r="N132" s="36"/>
    </row>
    <row r="133" spans="1:14" s="34" customFormat="1" ht="17.399999999999999" x14ac:dyDescent="0.25">
      <c r="A133" s="353">
        <f t="shared" si="6"/>
        <v>128</v>
      </c>
      <c r="B133" s="354"/>
      <c r="C133" s="316" t="s">
        <v>378</v>
      </c>
      <c r="D133" s="362" t="s">
        <v>126</v>
      </c>
      <c r="E133" s="330">
        <v>51.57</v>
      </c>
      <c r="F133" s="330">
        <v>5</v>
      </c>
      <c r="G133" s="330">
        <f t="shared" si="10"/>
        <v>56.57</v>
      </c>
      <c r="H133" s="353">
        <f t="shared" si="7"/>
        <v>128</v>
      </c>
      <c r="J133" s="36"/>
      <c r="K133" s="36"/>
      <c r="L133" s="36"/>
      <c r="M133" s="36"/>
      <c r="N133" s="36"/>
    </row>
    <row r="134" spans="1:14" s="34" customFormat="1" ht="17.399999999999999" x14ac:dyDescent="0.25">
      <c r="A134" s="353">
        <f t="shared" si="6"/>
        <v>129</v>
      </c>
      <c r="B134" s="354"/>
      <c r="C134" s="309" t="s">
        <v>132</v>
      </c>
      <c r="D134" s="362" t="s">
        <v>115</v>
      </c>
      <c r="E134" s="330">
        <v>57.65</v>
      </c>
      <c r="F134" s="330">
        <v>0</v>
      </c>
      <c r="G134" s="330">
        <f t="shared" si="10"/>
        <v>57.65</v>
      </c>
      <c r="H134" s="353">
        <f t="shared" si="7"/>
        <v>129</v>
      </c>
      <c r="J134" s="36"/>
      <c r="K134" s="36"/>
      <c r="L134" s="36"/>
      <c r="M134" s="36"/>
      <c r="N134" s="36"/>
    </row>
    <row r="135" spans="1:14" s="34" customFormat="1" ht="17.399999999999999" x14ac:dyDescent="0.25">
      <c r="A135" s="353">
        <f t="shared" si="6"/>
        <v>130</v>
      </c>
      <c r="B135" s="354"/>
      <c r="C135" s="317" t="s">
        <v>338</v>
      </c>
      <c r="D135" s="361" t="s">
        <v>330</v>
      </c>
      <c r="E135" s="330">
        <v>55.1</v>
      </c>
      <c r="F135" s="330">
        <v>3</v>
      </c>
      <c r="G135" s="330">
        <f t="shared" si="10"/>
        <v>58.1</v>
      </c>
      <c r="H135" s="353">
        <f t="shared" si="7"/>
        <v>130</v>
      </c>
      <c r="J135" s="36"/>
      <c r="K135" s="36"/>
      <c r="L135" s="36"/>
      <c r="M135" s="36"/>
      <c r="N135" s="36"/>
    </row>
    <row r="136" spans="1:14" s="34" customFormat="1" ht="17.399999999999999" x14ac:dyDescent="0.25">
      <c r="A136" s="353">
        <f t="shared" ref="A136:A199" si="11">A135+1</f>
        <v>131</v>
      </c>
      <c r="B136" s="354"/>
      <c r="C136" s="321" t="s">
        <v>295</v>
      </c>
      <c r="D136" s="361" t="s">
        <v>292</v>
      </c>
      <c r="E136" s="330">
        <v>53.49</v>
      </c>
      <c r="F136" s="330">
        <v>5</v>
      </c>
      <c r="G136" s="330">
        <f t="shared" si="10"/>
        <v>58.49</v>
      </c>
      <c r="H136" s="353">
        <f t="shared" ref="H136:H199" si="12">H135+1</f>
        <v>131</v>
      </c>
      <c r="J136" s="36"/>
      <c r="K136" s="36"/>
      <c r="L136" s="36"/>
      <c r="M136" s="36"/>
      <c r="N136" s="36"/>
    </row>
    <row r="137" spans="1:14" s="34" customFormat="1" ht="26.4" x14ac:dyDescent="0.25">
      <c r="A137" s="353">
        <f t="shared" si="11"/>
        <v>132</v>
      </c>
      <c r="B137" s="354"/>
      <c r="C137" s="324" t="s">
        <v>372</v>
      </c>
      <c r="D137" s="365" t="s">
        <v>369</v>
      </c>
      <c r="E137" s="330">
        <v>48.13</v>
      </c>
      <c r="F137" s="330">
        <v>11</v>
      </c>
      <c r="G137" s="330">
        <f t="shared" si="10"/>
        <v>59.13</v>
      </c>
      <c r="H137" s="353">
        <f t="shared" si="12"/>
        <v>132</v>
      </c>
      <c r="J137" s="36"/>
      <c r="K137" s="36"/>
      <c r="L137" s="36"/>
      <c r="M137" s="36"/>
      <c r="N137" s="36"/>
    </row>
    <row r="138" spans="1:14" s="34" customFormat="1" ht="17.399999999999999" x14ac:dyDescent="0.25">
      <c r="A138" s="353">
        <f t="shared" si="11"/>
        <v>133</v>
      </c>
      <c r="B138" s="354"/>
      <c r="C138" s="309" t="s">
        <v>325</v>
      </c>
      <c r="D138" s="363" t="s">
        <v>151</v>
      </c>
      <c r="E138" s="330">
        <v>56.42</v>
      </c>
      <c r="F138" s="330">
        <v>3</v>
      </c>
      <c r="G138" s="330">
        <f t="shared" si="10"/>
        <v>59.42</v>
      </c>
      <c r="H138" s="353">
        <f t="shared" si="12"/>
        <v>133</v>
      </c>
      <c r="J138" s="36"/>
      <c r="K138" s="36"/>
      <c r="L138" s="36"/>
      <c r="M138" s="36"/>
      <c r="N138" s="36"/>
    </row>
    <row r="139" spans="1:14" s="34" customFormat="1" ht="17.399999999999999" x14ac:dyDescent="0.25">
      <c r="A139" s="353">
        <f t="shared" si="11"/>
        <v>134</v>
      </c>
      <c r="B139" s="354"/>
      <c r="C139" s="316" t="s">
        <v>288</v>
      </c>
      <c r="D139" s="362" t="s">
        <v>118</v>
      </c>
      <c r="E139" s="330">
        <v>59.6</v>
      </c>
      <c r="F139" s="330">
        <v>0</v>
      </c>
      <c r="G139" s="330">
        <f t="shared" si="10"/>
        <v>59.6</v>
      </c>
      <c r="H139" s="353">
        <f t="shared" si="12"/>
        <v>134</v>
      </c>
      <c r="J139" s="36"/>
      <c r="K139" s="36"/>
      <c r="L139" s="36"/>
      <c r="M139" s="36"/>
      <c r="N139" s="36"/>
    </row>
    <row r="140" spans="1:14" s="34" customFormat="1" ht="17.399999999999999" x14ac:dyDescent="0.3">
      <c r="A140" s="353">
        <f t="shared" si="11"/>
        <v>135</v>
      </c>
      <c r="B140" s="354"/>
      <c r="C140" s="315" t="s">
        <v>208</v>
      </c>
      <c r="D140" s="361" t="s">
        <v>388</v>
      </c>
      <c r="E140" s="330">
        <v>56.73</v>
      </c>
      <c r="F140" s="330">
        <v>3</v>
      </c>
      <c r="G140" s="330">
        <f t="shared" si="10"/>
        <v>59.73</v>
      </c>
      <c r="H140" s="353">
        <f t="shared" si="12"/>
        <v>135</v>
      </c>
      <c r="J140" s="36"/>
      <c r="K140" s="36"/>
      <c r="L140" s="36"/>
      <c r="M140" s="36"/>
      <c r="N140" s="36"/>
    </row>
    <row r="141" spans="1:14" s="34" customFormat="1" ht="17.399999999999999" x14ac:dyDescent="0.25">
      <c r="A141" s="353">
        <f t="shared" si="11"/>
        <v>136</v>
      </c>
      <c r="B141" s="354"/>
      <c r="C141" s="309" t="s">
        <v>267</v>
      </c>
      <c r="D141" s="362" t="s">
        <v>115</v>
      </c>
      <c r="E141" s="330">
        <v>44.77</v>
      </c>
      <c r="F141" s="330">
        <v>15</v>
      </c>
      <c r="G141" s="330">
        <f t="shared" si="10"/>
        <v>59.77</v>
      </c>
      <c r="H141" s="353">
        <f t="shared" si="12"/>
        <v>136</v>
      </c>
      <c r="J141" s="36"/>
      <c r="K141" s="36"/>
      <c r="L141" s="36"/>
      <c r="M141" s="36"/>
      <c r="N141" s="36"/>
    </row>
    <row r="142" spans="1:14" s="34" customFormat="1" ht="17.399999999999999" x14ac:dyDescent="0.3">
      <c r="A142" s="353">
        <f t="shared" si="11"/>
        <v>137</v>
      </c>
      <c r="B142" s="354"/>
      <c r="C142" s="315" t="s">
        <v>280</v>
      </c>
      <c r="D142" s="362" t="s">
        <v>117</v>
      </c>
      <c r="E142" s="330">
        <v>56.79</v>
      </c>
      <c r="F142" s="330">
        <v>3</v>
      </c>
      <c r="G142" s="330">
        <f t="shared" si="10"/>
        <v>59.79</v>
      </c>
      <c r="H142" s="353">
        <f t="shared" si="12"/>
        <v>137</v>
      </c>
      <c r="J142" s="36"/>
      <c r="K142" s="36"/>
      <c r="L142" s="36"/>
      <c r="M142" s="36"/>
      <c r="N142" s="36"/>
    </row>
    <row r="143" spans="1:14" s="34" customFormat="1" ht="17.399999999999999" x14ac:dyDescent="0.25">
      <c r="A143" s="353">
        <f t="shared" si="11"/>
        <v>138</v>
      </c>
      <c r="B143" s="354"/>
      <c r="C143" s="318" t="s">
        <v>317</v>
      </c>
      <c r="D143" s="366" t="s">
        <v>124</v>
      </c>
      <c r="E143" s="330">
        <v>54.56</v>
      </c>
      <c r="F143" s="330">
        <v>6</v>
      </c>
      <c r="G143" s="330">
        <f t="shared" si="10"/>
        <v>60.56</v>
      </c>
      <c r="H143" s="353">
        <f t="shared" si="12"/>
        <v>138</v>
      </c>
      <c r="J143" s="36"/>
      <c r="K143" s="36"/>
      <c r="L143" s="36"/>
      <c r="M143" s="36"/>
      <c r="N143" s="36"/>
    </row>
    <row r="144" spans="1:14" s="34" customFormat="1" ht="17.399999999999999" x14ac:dyDescent="0.25">
      <c r="A144" s="353">
        <f t="shared" si="11"/>
        <v>139</v>
      </c>
      <c r="B144" s="354"/>
      <c r="C144" s="318" t="s">
        <v>310</v>
      </c>
      <c r="D144" s="366" t="s">
        <v>124</v>
      </c>
      <c r="E144" s="330">
        <v>56.09</v>
      </c>
      <c r="F144" s="330">
        <v>5</v>
      </c>
      <c r="G144" s="330">
        <f t="shared" si="10"/>
        <v>61.09</v>
      </c>
      <c r="H144" s="353">
        <f t="shared" si="12"/>
        <v>139</v>
      </c>
      <c r="J144" s="36"/>
      <c r="K144" s="36"/>
      <c r="L144" s="36"/>
      <c r="M144" s="36"/>
      <c r="N144" s="36"/>
    </row>
    <row r="145" spans="1:14" s="34" customFormat="1" ht="17.399999999999999" x14ac:dyDescent="0.25">
      <c r="A145" s="353">
        <f t="shared" si="11"/>
        <v>140</v>
      </c>
      <c r="B145" s="354"/>
      <c r="C145" s="309" t="s">
        <v>268</v>
      </c>
      <c r="D145" s="362" t="s">
        <v>115</v>
      </c>
      <c r="E145" s="330">
        <v>56.09</v>
      </c>
      <c r="F145" s="330">
        <v>5</v>
      </c>
      <c r="G145" s="330">
        <f t="shared" si="10"/>
        <v>61.09</v>
      </c>
      <c r="H145" s="353">
        <f t="shared" si="12"/>
        <v>140</v>
      </c>
      <c r="J145" s="36"/>
      <c r="K145" s="36"/>
      <c r="L145" s="36"/>
      <c r="M145" s="36"/>
      <c r="N145" s="36"/>
    </row>
    <row r="146" spans="1:14" s="34" customFormat="1" ht="17.399999999999999" x14ac:dyDescent="0.25">
      <c r="A146" s="353">
        <f t="shared" si="11"/>
        <v>141</v>
      </c>
      <c r="B146" s="354"/>
      <c r="C146" s="321" t="s">
        <v>294</v>
      </c>
      <c r="D146" s="361" t="s">
        <v>292</v>
      </c>
      <c r="E146" s="330">
        <v>61.23</v>
      </c>
      <c r="F146" s="330">
        <v>0</v>
      </c>
      <c r="G146" s="330">
        <f t="shared" si="10"/>
        <v>61.23</v>
      </c>
      <c r="H146" s="353">
        <f t="shared" si="12"/>
        <v>141</v>
      </c>
      <c r="J146" s="36"/>
      <c r="K146" s="36"/>
      <c r="L146" s="36"/>
      <c r="M146" s="36"/>
      <c r="N146" s="36"/>
    </row>
    <row r="147" spans="1:14" s="34" customFormat="1" ht="17.399999999999999" x14ac:dyDescent="0.25">
      <c r="A147" s="353">
        <f t="shared" si="11"/>
        <v>142</v>
      </c>
      <c r="B147" s="354"/>
      <c r="C147" s="310" t="s">
        <v>257</v>
      </c>
      <c r="D147" s="361" t="s">
        <v>394</v>
      </c>
      <c r="E147" s="330">
        <v>55.35</v>
      </c>
      <c r="F147" s="330">
        <v>6</v>
      </c>
      <c r="G147" s="330">
        <f t="shared" si="10"/>
        <v>61.35</v>
      </c>
      <c r="H147" s="353">
        <f t="shared" si="12"/>
        <v>142</v>
      </c>
      <c r="J147" s="36"/>
      <c r="K147" s="36"/>
      <c r="L147" s="36"/>
      <c r="M147" s="36"/>
      <c r="N147" s="36"/>
    </row>
    <row r="148" spans="1:14" s="34" customFormat="1" ht="17.399999999999999" x14ac:dyDescent="0.25">
      <c r="A148" s="353">
        <f t="shared" si="11"/>
        <v>143</v>
      </c>
      <c r="B148" s="354"/>
      <c r="C148" s="309" t="s">
        <v>269</v>
      </c>
      <c r="D148" s="362" t="s">
        <v>115</v>
      </c>
      <c r="E148" s="330">
        <v>55.51</v>
      </c>
      <c r="F148" s="330">
        <v>6</v>
      </c>
      <c r="G148" s="330">
        <f t="shared" si="10"/>
        <v>61.51</v>
      </c>
      <c r="H148" s="353">
        <f t="shared" si="12"/>
        <v>143</v>
      </c>
      <c r="J148" s="36"/>
      <c r="K148" s="36"/>
      <c r="L148" s="36"/>
      <c r="M148" s="36"/>
      <c r="N148" s="36"/>
    </row>
    <row r="149" spans="1:14" s="34" customFormat="1" ht="17.399999999999999" x14ac:dyDescent="0.3">
      <c r="A149" s="353">
        <f t="shared" si="11"/>
        <v>144</v>
      </c>
      <c r="B149" s="354"/>
      <c r="C149" s="315" t="s">
        <v>210</v>
      </c>
      <c r="D149" s="361" t="s">
        <v>388</v>
      </c>
      <c r="E149" s="330">
        <v>56.52</v>
      </c>
      <c r="F149" s="330">
        <v>5</v>
      </c>
      <c r="G149" s="330">
        <f t="shared" si="10"/>
        <v>61.52</v>
      </c>
      <c r="H149" s="353">
        <f t="shared" si="12"/>
        <v>144</v>
      </c>
      <c r="J149" s="36"/>
      <c r="K149" s="36"/>
      <c r="L149" s="36"/>
      <c r="M149" s="36"/>
      <c r="N149" s="36"/>
    </row>
    <row r="150" spans="1:14" s="34" customFormat="1" ht="17.399999999999999" x14ac:dyDescent="0.3">
      <c r="A150" s="353">
        <f t="shared" si="11"/>
        <v>145</v>
      </c>
      <c r="B150" s="354"/>
      <c r="C150" s="315" t="s">
        <v>142</v>
      </c>
      <c r="D150" s="362" t="s">
        <v>117</v>
      </c>
      <c r="E150" s="330">
        <v>61.55</v>
      </c>
      <c r="F150" s="330">
        <v>0</v>
      </c>
      <c r="G150" s="330">
        <f t="shared" si="10"/>
        <v>61.55</v>
      </c>
      <c r="H150" s="353">
        <f t="shared" si="12"/>
        <v>145</v>
      </c>
      <c r="J150" s="36"/>
      <c r="K150" s="36"/>
      <c r="L150" s="36"/>
      <c r="M150" s="36"/>
      <c r="N150" s="36"/>
    </row>
    <row r="151" spans="1:14" s="34" customFormat="1" ht="17.399999999999999" x14ac:dyDescent="0.25">
      <c r="A151" s="353">
        <f t="shared" si="11"/>
        <v>146</v>
      </c>
      <c r="B151" s="354"/>
      <c r="C151" s="309" t="s">
        <v>145</v>
      </c>
      <c r="D151" s="362" t="s">
        <v>143</v>
      </c>
      <c r="E151" s="330">
        <v>53.71</v>
      </c>
      <c r="F151" s="330">
        <v>8</v>
      </c>
      <c r="G151" s="330">
        <f t="shared" si="10"/>
        <v>61.71</v>
      </c>
      <c r="H151" s="353">
        <f t="shared" si="12"/>
        <v>146</v>
      </c>
      <c r="J151" s="36"/>
      <c r="K151" s="36"/>
      <c r="L151" s="36"/>
      <c r="M151" s="36"/>
      <c r="N151" s="36"/>
    </row>
    <row r="152" spans="1:14" s="34" customFormat="1" ht="17.399999999999999" x14ac:dyDescent="0.25">
      <c r="A152" s="353">
        <f t="shared" si="11"/>
        <v>147</v>
      </c>
      <c r="B152" s="354"/>
      <c r="C152" s="317" t="s">
        <v>222</v>
      </c>
      <c r="D152" s="363" t="s">
        <v>390</v>
      </c>
      <c r="E152" s="330">
        <v>52.73</v>
      </c>
      <c r="F152" s="330">
        <v>9</v>
      </c>
      <c r="G152" s="330">
        <f t="shared" si="10"/>
        <v>61.73</v>
      </c>
      <c r="H152" s="353">
        <f t="shared" si="12"/>
        <v>147</v>
      </c>
      <c r="J152" s="36"/>
      <c r="K152" s="36"/>
      <c r="L152" s="36"/>
      <c r="M152" s="36"/>
      <c r="N152" s="36"/>
    </row>
    <row r="153" spans="1:14" s="34" customFormat="1" ht="17.399999999999999" x14ac:dyDescent="0.25">
      <c r="A153" s="353">
        <f t="shared" si="11"/>
        <v>148</v>
      </c>
      <c r="B153" s="354"/>
      <c r="C153" s="317" t="s">
        <v>337</v>
      </c>
      <c r="D153" s="361" t="s">
        <v>330</v>
      </c>
      <c r="E153" s="330">
        <v>58.91</v>
      </c>
      <c r="F153" s="330">
        <v>3</v>
      </c>
      <c r="G153" s="330">
        <f t="shared" si="10"/>
        <v>61.91</v>
      </c>
      <c r="H153" s="353">
        <f t="shared" si="12"/>
        <v>148</v>
      </c>
      <c r="J153" s="36"/>
      <c r="K153" s="36"/>
      <c r="L153" s="36"/>
      <c r="M153" s="36"/>
      <c r="N153" s="36"/>
    </row>
    <row r="154" spans="1:14" s="34" customFormat="1" ht="17.399999999999999" x14ac:dyDescent="0.25">
      <c r="A154" s="353">
        <f t="shared" si="11"/>
        <v>149</v>
      </c>
      <c r="B154" s="354"/>
      <c r="C154" s="316" t="s">
        <v>278</v>
      </c>
      <c r="D154" s="362" t="s">
        <v>116</v>
      </c>
      <c r="E154" s="330">
        <v>61.91</v>
      </c>
      <c r="F154" s="330">
        <v>0</v>
      </c>
      <c r="G154" s="330">
        <f t="shared" si="10"/>
        <v>61.91</v>
      </c>
      <c r="H154" s="353">
        <f t="shared" si="12"/>
        <v>149</v>
      </c>
      <c r="J154" s="36"/>
      <c r="K154" s="36"/>
      <c r="L154" s="36"/>
      <c r="M154" s="36"/>
      <c r="N154" s="36"/>
    </row>
    <row r="155" spans="1:14" s="34" customFormat="1" ht="17.399999999999999" x14ac:dyDescent="0.25">
      <c r="A155" s="353">
        <f t="shared" si="11"/>
        <v>150</v>
      </c>
      <c r="B155" s="354"/>
      <c r="C155" s="317" t="s">
        <v>334</v>
      </c>
      <c r="D155" s="361" t="s">
        <v>330</v>
      </c>
      <c r="E155" s="330">
        <v>56.94</v>
      </c>
      <c r="F155" s="330">
        <v>5</v>
      </c>
      <c r="G155" s="330">
        <f t="shared" si="10"/>
        <v>61.94</v>
      </c>
      <c r="H155" s="353">
        <f t="shared" si="12"/>
        <v>150</v>
      </c>
      <c r="J155" s="36"/>
      <c r="K155" s="36"/>
      <c r="L155" s="36"/>
      <c r="M155" s="36"/>
      <c r="N155" s="36"/>
    </row>
    <row r="156" spans="1:14" s="34" customFormat="1" ht="17.399999999999999" x14ac:dyDescent="0.25">
      <c r="A156" s="353">
        <f t="shared" si="11"/>
        <v>151</v>
      </c>
      <c r="B156" s="354"/>
      <c r="C156" s="309" t="s">
        <v>366</v>
      </c>
      <c r="D156" s="363" t="s">
        <v>146</v>
      </c>
      <c r="E156" s="330">
        <v>62</v>
      </c>
      <c r="F156" s="330">
        <v>0</v>
      </c>
      <c r="G156" s="330">
        <f t="shared" si="10"/>
        <v>62</v>
      </c>
      <c r="H156" s="353">
        <f t="shared" si="12"/>
        <v>151</v>
      </c>
      <c r="J156" s="36"/>
      <c r="K156" s="36"/>
      <c r="L156" s="36"/>
      <c r="M156" s="36"/>
      <c r="N156" s="36"/>
    </row>
    <row r="157" spans="1:14" s="34" customFormat="1" ht="17.399999999999999" x14ac:dyDescent="0.25">
      <c r="A157" s="353">
        <f t="shared" si="11"/>
        <v>152</v>
      </c>
      <c r="B157" s="354"/>
      <c r="C157" s="324" t="s">
        <v>348</v>
      </c>
      <c r="D157" s="363" t="s">
        <v>347</v>
      </c>
      <c r="E157" s="330">
        <v>57.3</v>
      </c>
      <c r="F157" s="330">
        <v>5</v>
      </c>
      <c r="G157" s="330">
        <f t="shared" si="10"/>
        <v>62.3</v>
      </c>
      <c r="H157" s="353">
        <f t="shared" si="12"/>
        <v>152</v>
      </c>
      <c r="J157" s="36"/>
      <c r="K157" s="36"/>
      <c r="L157" s="36"/>
      <c r="M157" s="36"/>
      <c r="N157" s="36"/>
    </row>
    <row r="158" spans="1:14" s="34" customFormat="1" ht="17.399999999999999" x14ac:dyDescent="0.25">
      <c r="A158" s="353">
        <f t="shared" si="11"/>
        <v>153</v>
      </c>
      <c r="B158" s="354"/>
      <c r="C158" s="309" t="s">
        <v>217</v>
      </c>
      <c r="D158" s="363" t="s">
        <v>389</v>
      </c>
      <c r="E158" s="330">
        <v>57.45</v>
      </c>
      <c r="F158" s="330">
        <v>5</v>
      </c>
      <c r="G158" s="330">
        <f t="shared" si="10"/>
        <v>62.45</v>
      </c>
      <c r="H158" s="353">
        <f t="shared" si="12"/>
        <v>153</v>
      </c>
      <c r="J158" s="36"/>
      <c r="K158" s="36"/>
      <c r="L158" s="36"/>
      <c r="M158" s="36"/>
      <c r="N158" s="36"/>
    </row>
    <row r="159" spans="1:14" s="34" customFormat="1" ht="17.399999999999999" x14ac:dyDescent="0.25">
      <c r="A159" s="353">
        <f t="shared" si="11"/>
        <v>154</v>
      </c>
      <c r="B159" s="354"/>
      <c r="C159" s="309" t="s">
        <v>216</v>
      </c>
      <c r="D159" s="363" t="s">
        <v>389</v>
      </c>
      <c r="E159" s="330">
        <v>56.54</v>
      </c>
      <c r="F159" s="330">
        <v>6</v>
      </c>
      <c r="G159" s="330">
        <f t="shared" si="10"/>
        <v>62.54</v>
      </c>
      <c r="H159" s="353">
        <f t="shared" si="12"/>
        <v>154</v>
      </c>
      <c r="J159" s="36"/>
      <c r="K159" s="36"/>
      <c r="L159" s="36"/>
      <c r="M159" s="36"/>
      <c r="N159" s="36"/>
    </row>
    <row r="160" spans="1:14" s="34" customFormat="1" ht="17.399999999999999" x14ac:dyDescent="0.25">
      <c r="A160" s="353">
        <f t="shared" si="11"/>
        <v>155</v>
      </c>
      <c r="B160" s="354"/>
      <c r="C160" s="309" t="s">
        <v>218</v>
      </c>
      <c r="D160" s="363" t="s">
        <v>389</v>
      </c>
      <c r="E160" s="330">
        <v>51.55</v>
      </c>
      <c r="F160" s="330">
        <v>11</v>
      </c>
      <c r="G160" s="330">
        <f t="shared" si="10"/>
        <v>62.55</v>
      </c>
      <c r="H160" s="353">
        <f t="shared" si="12"/>
        <v>155</v>
      </c>
      <c r="J160" s="36"/>
      <c r="K160" s="36"/>
      <c r="L160" s="36"/>
      <c r="M160" s="36"/>
      <c r="N160" s="36"/>
    </row>
    <row r="161" spans="1:14" s="34" customFormat="1" ht="17.399999999999999" x14ac:dyDescent="0.25">
      <c r="A161" s="353">
        <f t="shared" si="11"/>
        <v>156</v>
      </c>
      <c r="B161" s="354"/>
      <c r="C161" s="320" t="s">
        <v>147</v>
      </c>
      <c r="D161" s="361" t="s">
        <v>150</v>
      </c>
      <c r="E161" s="330">
        <v>59.94</v>
      </c>
      <c r="F161" s="330">
        <v>3</v>
      </c>
      <c r="G161" s="330">
        <f t="shared" si="10"/>
        <v>62.94</v>
      </c>
      <c r="H161" s="353">
        <f t="shared" si="12"/>
        <v>156</v>
      </c>
      <c r="J161" s="36"/>
      <c r="K161" s="36"/>
      <c r="L161" s="36"/>
      <c r="M161" s="36"/>
      <c r="N161" s="36"/>
    </row>
    <row r="162" spans="1:14" s="34" customFormat="1" ht="17.399999999999999" x14ac:dyDescent="0.3">
      <c r="A162" s="353">
        <f t="shared" si="11"/>
        <v>157</v>
      </c>
      <c r="B162" s="354"/>
      <c r="C162" s="315" t="s">
        <v>140</v>
      </c>
      <c r="D162" s="361" t="s">
        <v>388</v>
      </c>
      <c r="E162" s="330">
        <v>56.42</v>
      </c>
      <c r="F162" s="330">
        <v>8</v>
      </c>
      <c r="G162" s="330">
        <f t="shared" si="10"/>
        <v>64.42</v>
      </c>
      <c r="H162" s="353">
        <f t="shared" si="12"/>
        <v>157</v>
      </c>
      <c r="J162" s="36"/>
      <c r="K162" s="36"/>
      <c r="L162" s="36"/>
      <c r="M162" s="36"/>
      <c r="N162" s="36"/>
    </row>
    <row r="163" spans="1:14" s="34" customFormat="1" ht="17.399999999999999" x14ac:dyDescent="0.25">
      <c r="A163" s="353">
        <f t="shared" si="11"/>
        <v>158</v>
      </c>
      <c r="B163" s="354"/>
      <c r="C163" s="309" t="s">
        <v>122</v>
      </c>
      <c r="D163" s="361" t="s">
        <v>114</v>
      </c>
      <c r="E163" s="330">
        <v>56.45</v>
      </c>
      <c r="F163" s="330">
        <v>8</v>
      </c>
      <c r="G163" s="330">
        <f t="shared" si="10"/>
        <v>64.45</v>
      </c>
      <c r="H163" s="353">
        <f t="shared" si="12"/>
        <v>158</v>
      </c>
      <c r="J163" s="36"/>
      <c r="K163" s="36"/>
      <c r="L163" s="36"/>
      <c r="M163" s="36"/>
      <c r="N163" s="36"/>
    </row>
    <row r="164" spans="1:14" s="34" customFormat="1" ht="17.399999999999999" x14ac:dyDescent="0.25">
      <c r="A164" s="353">
        <f t="shared" si="11"/>
        <v>159</v>
      </c>
      <c r="B164" s="354"/>
      <c r="C164" s="321" t="s">
        <v>296</v>
      </c>
      <c r="D164" s="361" t="s">
        <v>292</v>
      </c>
      <c r="E164" s="330">
        <v>64.599999999999994</v>
      </c>
      <c r="F164" s="330">
        <v>0</v>
      </c>
      <c r="G164" s="330">
        <f t="shared" si="10"/>
        <v>64.599999999999994</v>
      </c>
      <c r="H164" s="353">
        <f t="shared" si="12"/>
        <v>159</v>
      </c>
      <c r="J164" s="36"/>
      <c r="K164" s="36"/>
      <c r="L164" s="36"/>
      <c r="M164" s="36"/>
      <c r="N164" s="36"/>
    </row>
    <row r="165" spans="1:14" s="34" customFormat="1" ht="17.399999999999999" x14ac:dyDescent="0.25">
      <c r="A165" s="353">
        <f t="shared" si="11"/>
        <v>160</v>
      </c>
      <c r="B165" s="354"/>
      <c r="C165" s="321" t="s">
        <v>299</v>
      </c>
      <c r="D165" s="361" t="s">
        <v>292</v>
      </c>
      <c r="E165" s="330">
        <v>56.7</v>
      </c>
      <c r="F165" s="330">
        <v>8</v>
      </c>
      <c r="G165" s="330">
        <f t="shared" si="10"/>
        <v>64.7</v>
      </c>
      <c r="H165" s="353">
        <f t="shared" si="12"/>
        <v>160</v>
      </c>
      <c r="J165" s="36"/>
      <c r="K165" s="36"/>
      <c r="L165" s="36"/>
      <c r="M165" s="36"/>
      <c r="N165" s="36"/>
    </row>
    <row r="166" spans="1:14" s="34" customFormat="1" ht="26.4" x14ac:dyDescent="0.25">
      <c r="A166" s="353">
        <f t="shared" si="11"/>
        <v>161</v>
      </c>
      <c r="B166" s="354"/>
      <c r="C166" s="324" t="s">
        <v>375</v>
      </c>
      <c r="D166" s="365" t="s">
        <v>369</v>
      </c>
      <c r="E166" s="330">
        <v>59.24</v>
      </c>
      <c r="F166" s="330">
        <v>6</v>
      </c>
      <c r="G166" s="330">
        <f t="shared" si="10"/>
        <v>65.240000000000009</v>
      </c>
      <c r="H166" s="353">
        <f t="shared" si="12"/>
        <v>161</v>
      </c>
      <c r="J166" s="36"/>
      <c r="K166" s="36"/>
      <c r="L166" s="36"/>
      <c r="M166" s="36"/>
      <c r="N166" s="36"/>
    </row>
    <row r="167" spans="1:14" s="34" customFormat="1" ht="17.399999999999999" x14ac:dyDescent="0.25">
      <c r="A167" s="353">
        <f t="shared" si="11"/>
        <v>162</v>
      </c>
      <c r="B167" s="354"/>
      <c r="C167" s="317" t="s">
        <v>308</v>
      </c>
      <c r="D167" s="362" t="s">
        <v>123</v>
      </c>
      <c r="E167" s="330">
        <v>65.260000000000005</v>
      </c>
      <c r="F167" s="330">
        <v>0</v>
      </c>
      <c r="G167" s="330">
        <f>E167+F167</f>
        <v>65.260000000000005</v>
      </c>
      <c r="H167" s="353">
        <f t="shared" si="12"/>
        <v>162</v>
      </c>
      <c r="J167" s="36"/>
      <c r="K167" s="36"/>
      <c r="L167" s="36"/>
      <c r="M167" s="36"/>
      <c r="N167" s="36"/>
    </row>
    <row r="168" spans="1:14" s="34" customFormat="1" ht="17.399999999999999" x14ac:dyDescent="0.25">
      <c r="A168" s="353">
        <f t="shared" si="11"/>
        <v>163</v>
      </c>
      <c r="B168" s="354"/>
      <c r="C168" s="317" t="s">
        <v>335</v>
      </c>
      <c r="D168" s="361" t="s">
        <v>330</v>
      </c>
      <c r="E168" s="330">
        <v>59.93</v>
      </c>
      <c r="F168" s="330">
        <v>6</v>
      </c>
      <c r="G168" s="330">
        <f t="shared" ref="G168:G199" si="13">F168+E168</f>
        <v>65.930000000000007</v>
      </c>
      <c r="H168" s="353">
        <f t="shared" si="12"/>
        <v>163</v>
      </c>
      <c r="J168" s="36"/>
      <c r="K168" s="36"/>
      <c r="L168" s="36"/>
      <c r="M168" s="36"/>
      <c r="N168" s="36"/>
    </row>
    <row r="169" spans="1:14" s="34" customFormat="1" ht="17.399999999999999" x14ac:dyDescent="0.25">
      <c r="A169" s="353">
        <f t="shared" si="11"/>
        <v>164</v>
      </c>
      <c r="B169" s="354"/>
      <c r="C169" s="316" t="s">
        <v>381</v>
      </c>
      <c r="D169" s="362" t="s">
        <v>126</v>
      </c>
      <c r="E169" s="330">
        <v>58.16</v>
      </c>
      <c r="F169" s="330">
        <v>8</v>
      </c>
      <c r="G169" s="330">
        <f t="shared" si="13"/>
        <v>66.16</v>
      </c>
      <c r="H169" s="353">
        <f t="shared" si="12"/>
        <v>164</v>
      </c>
      <c r="J169" s="36"/>
      <c r="K169" s="36"/>
      <c r="L169" s="36"/>
      <c r="M169" s="36"/>
      <c r="N169" s="36"/>
    </row>
    <row r="170" spans="1:14" s="34" customFormat="1" ht="17.399999999999999" x14ac:dyDescent="0.25">
      <c r="A170" s="353">
        <f t="shared" si="11"/>
        <v>165</v>
      </c>
      <c r="B170" s="354"/>
      <c r="C170" s="309" t="s">
        <v>359</v>
      </c>
      <c r="D170" s="362" t="s">
        <v>143</v>
      </c>
      <c r="E170" s="330">
        <v>63.75</v>
      </c>
      <c r="F170" s="330">
        <v>3</v>
      </c>
      <c r="G170" s="330">
        <f t="shared" si="13"/>
        <v>66.75</v>
      </c>
      <c r="H170" s="353">
        <f t="shared" si="12"/>
        <v>165</v>
      </c>
      <c r="J170" s="36"/>
      <c r="K170" s="36"/>
      <c r="L170" s="36"/>
      <c r="M170" s="36"/>
      <c r="N170" s="36"/>
    </row>
    <row r="171" spans="1:14" s="34" customFormat="1" ht="17.399999999999999" x14ac:dyDescent="0.25">
      <c r="A171" s="353">
        <f t="shared" si="11"/>
        <v>166</v>
      </c>
      <c r="B171" s="354"/>
      <c r="C171" s="317" t="s">
        <v>333</v>
      </c>
      <c r="D171" s="361" t="s">
        <v>330</v>
      </c>
      <c r="E171" s="330">
        <v>51.56</v>
      </c>
      <c r="F171" s="330">
        <v>16</v>
      </c>
      <c r="G171" s="330">
        <f t="shared" si="13"/>
        <v>67.56</v>
      </c>
      <c r="H171" s="353">
        <f t="shared" si="12"/>
        <v>166</v>
      </c>
      <c r="J171" s="36"/>
      <c r="K171" s="36"/>
      <c r="L171" s="36"/>
      <c r="M171" s="36"/>
      <c r="N171" s="36"/>
    </row>
    <row r="172" spans="1:14" s="34" customFormat="1" ht="17.399999999999999" x14ac:dyDescent="0.25">
      <c r="A172" s="353">
        <f t="shared" si="11"/>
        <v>167</v>
      </c>
      <c r="B172" s="354"/>
      <c r="C172" s="318" t="s">
        <v>311</v>
      </c>
      <c r="D172" s="366" t="s">
        <v>124</v>
      </c>
      <c r="E172" s="330">
        <v>61.56</v>
      </c>
      <c r="F172" s="330">
        <v>6</v>
      </c>
      <c r="G172" s="330">
        <f t="shared" si="13"/>
        <v>67.56</v>
      </c>
      <c r="H172" s="353">
        <f t="shared" si="12"/>
        <v>167</v>
      </c>
      <c r="J172" s="36"/>
      <c r="K172" s="36"/>
      <c r="L172" s="36"/>
      <c r="M172" s="36"/>
      <c r="N172" s="36"/>
    </row>
    <row r="173" spans="1:14" s="34" customFormat="1" ht="17.399999999999999" x14ac:dyDescent="0.3">
      <c r="A173" s="353">
        <f t="shared" si="11"/>
        <v>168</v>
      </c>
      <c r="B173" s="354"/>
      <c r="C173" s="315" t="s">
        <v>284</v>
      </c>
      <c r="D173" s="362" t="s">
        <v>117</v>
      </c>
      <c r="E173" s="330">
        <v>47.6</v>
      </c>
      <c r="F173" s="330">
        <v>20</v>
      </c>
      <c r="G173" s="330">
        <f t="shared" si="13"/>
        <v>67.599999999999994</v>
      </c>
      <c r="H173" s="353">
        <f t="shared" si="12"/>
        <v>168</v>
      </c>
      <c r="J173" s="36"/>
      <c r="K173" s="36"/>
      <c r="L173" s="36"/>
      <c r="M173" s="36"/>
      <c r="N173" s="36"/>
    </row>
    <row r="174" spans="1:14" s="34" customFormat="1" ht="17.399999999999999" x14ac:dyDescent="0.25">
      <c r="A174" s="353">
        <f t="shared" si="11"/>
        <v>169</v>
      </c>
      <c r="B174" s="355"/>
      <c r="C174" s="310" t="s">
        <v>186</v>
      </c>
      <c r="D174" s="361" t="s">
        <v>69</v>
      </c>
      <c r="E174" s="330">
        <v>62.41</v>
      </c>
      <c r="F174" s="330">
        <v>6</v>
      </c>
      <c r="G174" s="330">
        <f t="shared" si="13"/>
        <v>68.41</v>
      </c>
      <c r="H174" s="353">
        <f t="shared" si="12"/>
        <v>169</v>
      </c>
      <c r="J174" s="36"/>
      <c r="K174" s="36"/>
      <c r="L174" s="36"/>
      <c r="M174" s="36"/>
      <c r="N174" s="36"/>
    </row>
    <row r="175" spans="1:14" s="34" customFormat="1" ht="17.399999999999999" x14ac:dyDescent="0.25">
      <c r="A175" s="353">
        <f t="shared" si="11"/>
        <v>170</v>
      </c>
      <c r="B175" s="354"/>
      <c r="C175" s="321" t="s">
        <v>297</v>
      </c>
      <c r="D175" s="361" t="s">
        <v>292</v>
      </c>
      <c r="E175" s="330">
        <v>68.58</v>
      </c>
      <c r="F175" s="330">
        <v>0</v>
      </c>
      <c r="G175" s="330">
        <f t="shared" si="13"/>
        <v>68.58</v>
      </c>
      <c r="H175" s="353">
        <f t="shared" si="12"/>
        <v>170</v>
      </c>
      <c r="J175" s="36"/>
      <c r="K175" s="36"/>
      <c r="L175" s="36"/>
      <c r="M175" s="36"/>
      <c r="N175" s="36"/>
    </row>
    <row r="176" spans="1:14" s="34" customFormat="1" ht="17.399999999999999" x14ac:dyDescent="0.3">
      <c r="A176" s="353">
        <f t="shared" si="11"/>
        <v>171</v>
      </c>
      <c r="B176" s="354"/>
      <c r="C176" s="315" t="s">
        <v>212</v>
      </c>
      <c r="D176" s="361" t="s">
        <v>388</v>
      </c>
      <c r="E176" s="330">
        <v>60.05</v>
      </c>
      <c r="F176" s="330">
        <v>9</v>
      </c>
      <c r="G176" s="330">
        <f t="shared" si="13"/>
        <v>69.05</v>
      </c>
      <c r="H176" s="353">
        <f t="shared" si="12"/>
        <v>171</v>
      </c>
      <c r="J176" s="36"/>
      <c r="K176" s="36"/>
      <c r="L176" s="36"/>
      <c r="M176" s="36"/>
      <c r="N176" s="36"/>
    </row>
    <row r="177" spans="1:14" s="34" customFormat="1" ht="17.399999999999999" x14ac:dyDescent="0.25">
      <c r="A177" s="353">
        <f t="shared" si="11"/>
        <v>172</v>
      </c>
      <c r="B177" s="354"/>
      <c r="C177" s="320" t="s">
        <v>318</v>
      </c>
      <c r="D177" s="361" t="s">
        <v>150</v>
      </c>
      <c r="E177" s="330">
        <v>58.53</v>
      </c>
      <c r="F177" s="330">
        <v>11</v>
      </c>
      <c r="G177" s="330">
        <f t="shared" si="13"/>
        <v>69.53</v>
      </c>
      <c r="H177" s="353">
        <f t="shared" si="12"/>
        <v>172</v>
      </c>
      <c r="J177" s="36"/>
      <c r="K177" s="36"/>
      <c r="L177" s="36"/>
      <c r="M177" s="36"/>
      <c r="N177" s="36"/>
    </row>
    <row r="178" spans="1:14" s="34" customFormat="1" ht="17.399999999999999" x14ac:dyDescent="0.25">
      <c r="A178" s="353">
        <f t="shared" si="11"/>
        <v>173</v>
      </c>
      <c r="B178" s="354"/>
      <c r="C178" s="309" t="s">
        <v>306</v>
      </c>
      <c r="D178" s="362" t="s">
        <v>123</v>
      </c>
      <c r="E178" s="330">
        <v>57.2</v>
      </c>
      <c r="F178" s="330">
        <v>13</v>
      </c>
      <c r="G178" s="330">
        <f t="shared" si="13"/>
        <v>70.2</v>
      </c>
      <c r="H178" s="353">
        <f t="shared" si="12"/>
        <v>173</v>
      </c>
      <c r="J178" s="36"/>
      <c r="K178" s="36"/>
      <c r="L178" s="36"/>
      <c r="M178" s="36"/>
      <c r="N178" s="36"/>
    </row>
    <row r="179" spans="1:14" s="34" customFormat="1" ht="17.399999999999999" x14ac:dyDescent="0.25">
      <c r="A179" s="353">
        <f t="shared" si="11"/>
        <v>174</v>
      </c>
      <c r="B179" s="354"/>
      <c r="C179" s="317" t="s">
        <v>338</v>
      </c>
      <c r="D179" s="361" t="s">
        <v>330</v>
      </c>
      <c r="E179" s="330">
        <v>54.56</v>
      </c>
      <c r="F179" s="330">
        <v>16</v>
      </c>
      <c r="G179" s="330">
        <f t="shared" si="13"/>
        <v>70.56</v>
      </c>
      <c r="H179" s="353">
        <f t="shared" si="12"/>
        <v>174</v>
      </c>
      <c r="J179" s="36"/>
      <c r="K179" s="36"/>
      <c r="L179" s="36"/>
      <c r="M179" s="36"/>
      <c r="N179" s="36"/>
    </row>
    <row r="180" spans="1:14" s="34" customFormat="1" ht="17.399999999999999" x14ac:dyDescent="0.25">
      <c r="A180" s="353">
        <f t="shared" si="11"/>
        <v>175</v>
      </c>
      <c r="B180" s="354"/>
      <c r="C180" s="316" t="s">
        <v>385</v>
      </c>
      <c r="D180" s="362" t="s">
        <v>126</v>
      </c>
      <c r="E180" s="330">
        <v>71.12</v>
      </c>
      <c r="F180" s="330">
        <v>0</v>
      </c>
      <c r="G180" s="330">
        <f t="shared" si="13"/>
        <v>71.12</v>
      </c>
      <c r="H180" s="353">
        <f t="shared" si="12"/>
        <v>175</v>
      </c>
      <c r="J180" s="36"/>
      <c r="K180" s="36"/>
      <c r="L180" s="36"/>
      <c r="M180" s="36"/>
      <c r="N180" s="36"/>
    </row>
    <row r="181" spans="1:14" s="34" customFormat="1" ht="17.399999999999999" x14ac:dyDescent="0.25">
      <c r="A181" s="353">
        <f t="shared" si="11"/>
        <v>176</v>
      </c>
      <c r="B181" s="354"/>
      <c r="C181" s="324" t="s">
        <v>353</v>
      </c>
      <c r="D181" s="363" t="s">
        <v>347</v>
      </c>
      <c r="E181" s="330">
        <v>68.63</v>
      </c>
      <c r="F181" s="330">
        <v>3</v>
      </c>
      <c r="G181" s="330">
        <f t="shared" si="13"/>
        <v>71.63</v>
      </c>
      <c r="H181" s="353">
        <f t="shared" si="12"/>
        <v>176</v>
      </c>
      <c r="J181" s="36"/>
      <c r="K181" s="36"/>
      <c r="L181" s="36"/>
      <c r="M181" s="36"/>
      <c r="N181" s="36"/>
    </row>
    <row r="182" spans="1:14" s="34" customFormat="1" ht="17.399999999999999" x14ac:dyDescent="0.25">
      <c r="A182" s="353">
        <f t="shared" si="11"/>
        <v>177</v>
      </c>
      <c r="B182" s="354"/>
      <c r="C182" s="318" t="s">
        <v>312</v>
      </c>
      <c r="D182" s="366" t="s">
        <v>124</v>
      </c>
      <c r="E182" s="330">
        <v>73.37</v>
      </c>
      <c r="F182" s="330">
        <v>0</v>
      </c>
      <c r="G182" s="330">
        <f t="shared" si="13"/>
        <v>73.37</v>
      </c>
      <c r="H182" s="353">
        <f t="shared" si="12"/>
        <v>177</v>
      </c>
      <c r="J182" s="36"/>
      <c r="K182" s="36"/>
      <c r="L182" s="36"/>
      <c r="M182" s="36"/>
      <c r="N182" s="36"/>
    </row>
    <row r="183" spans="1:14" s="34" customFormat="1" ht="17.399999999999999" x14ac:dyDescent="0.25">
      <c r="A183" s="353">
        <f t="shared" si="11"/>
        <v>178</v>
      </c>
      <c r="B183" s="354"/>
      <c r="C183" s="316" t="s">
        <v>379</v>
      </c>
      <c r="D183" s="362" t="s">
        <v>126</v>
      </c>
      <c r="E183" s="330">
        <v>71.33</v>
      </c>
      <c r="F183" s="330">
        <v>5</v>
      </c>
      <c r="G183" s="330">
        <f t="shared" si="13"/>
        <v>76.33</v>
      </c>
      <c r="H183" s="353">
        <f t="shared" si="12"/>
        <v>178</v>
      </c>
      <c r="J183" s="36"/>
      <c r="K183" s="36"/>
      <c r="L183" s="36"/>
      <c r="M183" s="36"/>
      <c r="N183" s="36"/>
    </row>
    <row r="184" spans="1:14" s="34" customFormat="1" ht="17.399999999999999" x14ac:dyDescent="0.25">
      <c r="A184" s="353">
        <f t="shared" si="11"/>
        <v>179</v>
      </c>
      <c r="B184" s="354"/>
      <c r="C184" s="318" t="s">
        <v>315</v>
      </c>
      <c r="D184" s="366" t="s">
        <v>124</v>
      </c>
      <c r="E184" s="330">
        <v>59.68</v>
      </c>
      <c r="F184" s="330">
        <v>17</v>
      </c>
      <c r="G184" s="330">
        <f t="shared" si="13"/>
        <v>76.680000000000007</v>
      </c>
      <c r="H184" s="353">
        <f t="shared" si="12"/>
        <v>179</v>
      </c>
      <c r="J184" s="36"/>
      <c r="K184" s="36"/>
      <c r="L184" s="36"/>
      <c r="M184" s="36"/>
      <c r="N184" s="36"/>
    </row>
    <row r="185" spans="1:14" s="34" customFormat="1" ht="17.399999999999999" x14ac:dyDescent="0.25">
      <c r="A185" s="353">
        <f t="shared" si="11"/>
        <v>180</v>
      </c>
      <c r="B185" s="354"/>
      <c r="C185" s="309" t="s">
        <v>368</v>
      </c>
      <c r="D185" s="363" t="s">
        <v>146</v>
      </c>
      <c r="E185" s="330">
        <v>70.16</v>
      </c>
      <c r="F185" s="330">
        <v>8</v>
      </c>
      <c r="G185" s="330">
        <f t="shared" si="13"/>
        <v>78.16</v>
      </c>
      <c r="H185" s="353">
        <f t="shared" si="12"/>
        <v>180</v>
      </c>
      <c r="J185" s="36"/>
      <c r="K185" s="36"/>
      <c r="L185" s="36"/>
      <c r="M185" s="36"/>
      <c r="N185" s="36"/>
    </row>
    <row r="186" spans="1:14" s="34" customFormat="1" ht="17.399999999999999" x14ac:dyDescent="0.25">
      <c r="A186" s="353">
        <f t="shared" si="11"/>
        <v>181</v>
      </c>
      <c r="B186" s="354"/>
      <c r="C186" s="316" t="s">
        <v>266</v>
      </c>
      <c r="D186" s="361" t="s">
        <v>114</v>
      </c>
      <c r="E186" s="330">
        <v>70.19</v>
      </c>
      <c r="F186" s="330">
        <v>8</v>
      </c>
      <c r="G186" s="330">
        <f t="shared" si="13"/>
        <v>78.19</v>
      </c>
      <c r="H186" s="353">
        <f t="shared" si="12"/>
        <v>181</v>
      </c>
      <c r="J186" s="36"/>
      <c r="K186" s="36"/>
      <c r="L186" s="36"/>
      <c r="M186" s="36"/>
      <c r="N186" s="36"/>
    </row>
    <row r="187" spans="1:14" s="34" customFormat="1" ht="17.399999999999999" x14ac:dyDescent="0.25">
      <c r="A187" s="353">
        <f t="shared" si="11"/>
        <v>182</v>
      </c>
      <c r="B187" s="354"/>
      <c r="C187" s="321" t="s">
        <v>293</v>
      </c>
      <c r="D187" s="361" t="s">
        <v>292</v>
      </c>
      <c r="E187" s="330">
        <v>70.73</v>
      </c>
      <c r="F187" s="330">
        <v>8</v>
      </c>
      <c r="G187" s="330">
        <f t="shared" si="13"/>
        <v>78.73</v>
      </c>
      <c r="H187" s="353">
        <f t="shared" si="12"/>
        <v>182</v>
      </c>
      <c r="J187" s="36"/>
      <c r="K187" s="36"/>
      <c r="L187" s="36"/>
      <c r="M187" s="36"/>
      <c r="N187" s="36"/>
    </row>
    <row r="188" spans="1:14" s="34" customFormat="1" ht="17.399999999999999" x14ac:dyDescent="0.25">
      <c r="A188" s="353">
        <f t="shared" si="11"/>
        <v>183</v>
      </c>
      <c r="B188" s="354"/>
      <c r="C188" s="309" t="s">
        <v>361</v>
      </c>
      <c r="D188" s="362" t="s">
        <v>143</v>
      </c>
      <c r="E188" s="330">
        <v>77.3</v>
      </c>
      <c r="F188" s="330">
        <v>3</v>
      </c>
      <c r="G188" s="330">
        <f t="shared" si="13"/>
        <v>80.3</v>
      </c>
      <c r="H188" s="353">
        <f t="shared" si="12"/>
        <v>183</v>
      </c>
      <c r="J188" s="36"/>
      <c r="K188" s="36"/>
      <c r="L188" s="36"/>
      <c r="M188" s="36"/>
      <c r="N188" s="36"/>
    </row>
    <row r="189" spans="1:14" s="34" customFormat="1" ht="17.399999999999999" x14ac:dyDescent="0.25">
      <c r="A189" s="353">
        <f t="shared" si="11"/>
        <v>184</v>
      </c>
      <c r="B189" s="354"/>
      <c r="C189" s="309" t="s">
        <v>362</v>
      </c>
      <c r="D189" s="363" t="s">
        <v>146</v>
      </c>
      <c r="E189" s="330">
        <v>50.34</v>
      </c>
      <c r="F189" s="330">
        <v>30</v>
      </c>
      <c r="G189" s="330">
        <f t="shared" si="13"/>
        <v>80.34</v>
      </c>
      <c r="H189" s="353">
        <f t="shared" si="12"/>
        <v>184</v>
      </c>
      <c r="J189" s="36"/>
      <c r="K189" s="36"/>
      <c r="L189" s="36"/>
      <c r="M189" s="36"/>
      <c r="N189" s="36"/>
    </row>
    <row r="190" spans="1:14" s="34" customFormat="1" ht="17.399999999999999" x14ac:dyDescent="0.25">
      <c r="A190" s="353">
        <f t="shared" si="11"/>
        <v>185</v>
      </c>
      <c r="B190" s="354"/>
      <c r="C190" s="312" t="s">
        <v>203</v>
      </c>
      <c r="D190" s="361" t="s">
        <v>387</v>
      </c>
      <c r="E190" s="330">
        <v>73.7</v>
      </c>
      <c r="F190" s="330">
        <v>8</v>
      </c>
      <c r="G190" s="330">
        <f t="shared" si="13"/>
        <v>81.7</v>
      </c>
      <c r="H190" s="353">
        <f t="shared" si="12"/>
        <v>185</v>
      </c>
      <c r="J190" s="36"/>
      <c r="K190" s="36"/>
      <c r="L190" s="36"/>
      <c r="M190" s="36"/>
      <c r="N190" s="36"/>
    </row>
    <row r="191" spans="1:14" s="34" customFormat="1" ht="17.399999999999999" x14ac:dyDescent="0.25">
      <c r="A191" s="353">
        <f t="shared" si="11"/>
        <v>186</v>
      </c>
      <c r="B191" s="354"/>
      <c r="C191" s="317" t="s">
        <v>332</v>
      </c>
      <c r="D191" s="361" t="s">
        <v>330</v>
      </c>
      <c r="E191" s="330">
        <v>78.69</v>
      </c>
      <c r="F191" s="330">
        <v>6</v>
      </c>
      <c r="G191" s="330">
        <f t="shared" si="13"/>
        <v>84.69</v>
      </c>
      <c r="H191" s="353">
        <f t="shared" si="12"/>
        <v>186</v>
      </c>
      <c r="J191" s="36"/>
      <c r="K191" s="36"/>
      <c r="L191" s="36"/>
      <c r="M191" s="36"/>
      <c r="N191" s="36"/>
    </row>
    <row r="192" spans="1:14" s="34" customFormat="1" ht="17.399999999999999" x14ac:dyDescent="0.25">
      <c r="A192" s="353">
        <f t="shared" si="11"/>
        <v>187</v>
      </c>
      <c r="B192" s="354"/>
      <c r="C192" s="309" t="s">
        <v>327</v>
      </c>
      <c r="D192" s="363" t="s">
        <v>151</v>
      </c>
      <c r="E192" s="330">
        <v>69.66</v>
      </c>
      <c r="F192" s="330">
        <v>17</v>
      </c>
      <c r="G192" s="330">
        <f t="shared" si="13"/>
        <v>86.66</v>
      </c>
      <c r="H192" s="353">
        <f t="shared" si="12"/>
        <v>187</v>
      </c>
      <c r="J192" s="36"/>
      <c r="K192" s="36"/>
      <c r="L192" s="36"/>
      <c r="M192" s="36"/>
      <c r="N192" s="36"/>
    </row>
    <row r="193" spans="1:14" s="34" customFormat="1" ht="17.399999999999999" x14ac:dyDescent="0.25">
      <c r="A193" s="353">
        <f t="shared" si="11"/>
        <v>188</v>
      </c>
      <c r="B193" s="354"/>
      <c r="C193" s="309" t="s">
        <v>329</v>
      </c>
      <c r="D193" s="363" t="s">
        <v>151</v>
      </c>
      <c r="E193" s="330">
        <v>87.92</v>
      </c>
      <c r="F193" s="330">
        <v>0</v>
      </c>
      <c r="G193" s="330">
        <f t="shared" si="13"/>
        <v>87.92</v>
      </c>
      <c r="H193" s="353">
        <f t="shared" si="12"/>
        <v>188</v>
      </c>
      <c r="J193" s="36"/>
      <c r="K193" s="36"/>
      <c r="L193" s="36"/>
      <c r="M193" s="36"/>
      <c r="N193" s="36"/>
    </row>
    <row r="194" spans="1:14" s="34" customFormat="1" ht="18" x14ac:dyDescent="0.25">
      <c r="A194" s="353">
        <f t="shared" si="11"/>
        <v>189</v>
      </c>
      <c r="B194" s="356"/>
      <c r="C194" s="309" t="s">
        <v>324</v>
      </c>
      <c r="D194" s="363" t="s">
        <v>151</v>
      </c>
      <c r="E194" s="330">
        <v>82.24</v>
      </c>
      <c r="F194" s="330">
        <v>6</v>
      </c>
      <c r="G194" s="330">
        <f t="shared" si="13"/>
        <v>88.24</v>
      </c>
      <c r="H194" s="353">
        <f t="shared" si="12"/>
        <v>189</v>
      </c>
      <c r="J194" s="36"/>
      <c r="K194" s="36"/>
      <c r="L194" s="36"/>
      <c r="M194" s="36"/>
      <c r="N194" s="36"/>
    </row>
    <row r="195" spans="1:14" s="34" customFormat="1" ht="17.399999999999999" x14ac:dyDescent="0.25">
      <c r="A195" s="353">
        <f t="shared" si="11"/>
        <v>190</v>
      </c>
      <c r="B195" s="354"/>
      <c r="C195" s="317" t="s">
        <v>336</v>
      </c>
      <c r="D195" s="361" t="s">
        <v>330</v>
      </c>
      <c r="E195" s="330">
        <v>83.23</v>
      </c>
      <c r="F195" s="330">
        <v>6</v>
      </c>
      <c r="G195" s="330">
        <f t="shared" si="13"/>
        <v>89.23</v>
      </c>
      <c r="H195" s="353">
        <f t="shared" si="12"/>
        <v>190</v>
      </c>
      <c r="J195" s="36"/>
      <c r="K195" s="36"/>
      <c r="L195" s="36"/>
      <c r="M195" s="36"/>
      <c r="N195" s="36"/>
    </row>
    <row r="196" spans="1:14" s="34" customFormat="1" ht="17.399999999999999" x14ac:dyDescent="0.25">
      <c r="A196" s="353">
        <f t="shared" si="11"/>
        <v>191</v>
      </c>
      <c r="B196" s="354"/>
      <c r="C196" s="321" t="s">
        <v>300</v>
      </c>
      <c r="D196" s="361" t="s">
        <v>292</v>
      </c>
      <c r="E196" s="330">
        <v>80.23</v>
      </c>
      <c r="F196" s="330">
        <v>11</v>
      </c>
      <c r="G196" s="330">
        <f t="shared" si="13"/>
        <v>91.23</v>
      </c>
      <c r="H196" s="353">
        <f t="shared" si="12"/>
        <v>191</v>
      </c>
      <c r="J196" s="36"/>
      <c r="K196" s="36"/>
      <c r="L196" s="36"/>
      <c r="M196" s="36"/>
      <c r="N196" s="36"/>
    </row>
    <row r="197" spans="1:14" s="34" customFormat="1" ht="17.399999999999999" x14ac:dyDescent="0.25">
      <c r="A197" s="353">
        <f t="shared" si="11"/>
        <v>192</v>
      </c>
      <c r="B197" s="354"/>
      <c r="C197" s="312" t="s">
        <v>202</v>
      </c>
      <c r="D197" s="361" t="s">
        <v>387</v>
      </c>
      <c r="E197" s="330">
        <v>91.76</v>
      </c>
      <c r="F197" s="330">
        <v>3</v>
      </c>
      <c r="G197" s="330">
        <f t="shared" si="13"/>
        <v>94.76</v>
      </c>
      <c r="H197" s="353">
        <f t="shared" si="12"/>
        <v>192</v>
      </c>
      <c r="J197" s="36"/>
      <c r="K197" s="36"/>
      <c r="L197" s="36"/>
      <c r="M197" s="36"/>
      <c r="N197" s="36"/>
    </row>
    <row r="198" spans="1:14" s="34" customFormat="1" ht="17.399999999999999" x14ac:dyDescent="0.25">
      <c r="A198" s="353">
        <f t="shared" si="11"/>
        <v>193</v>
      </c>
      <c r="B198" s="354"/>
      <c r="C198" s="312" t="s">
        <v>206</v>
      </c>
      <c r="D198" s="361" t="s">
        <v>387</v>
      </c>
      <c r="E198" s="330">
        <v>85.86</v>
      </c>
      <c r="F198" s="330">
        <v>9</v>
      </c>
      <c r="G198" s="330">
        <f t="shared" si="13"/>
        <v>94.86</v>
      </c>
      <c r="H198" s="353">
        <f t="shared" si="12"/>
        <v>193</v>
      </c>
      <c r="J198" s="36"/>
      <c r="K198" s="36"/>
      <c r="L198" s="36"/>
      <c r="M198" s="36"/>
      <c r="N198" s="36"/>
    </row>
    <row r="199" spans="1:14" s="34" customFormat="1" ht="17.399999999999999" x14ac:dyDescent="0.25">
      <c r="A199" s="353">
        <f t="shared" si="11"/>
        <v>194</v>
      </c>
      <c r="B199" s="354"/>
      <c r="C199" s="309" t="s">
        <v>307</v>
      </c>
      <c r="D199" s="362" t="s">
        <v>123</v>
      </c>
      <c r="E199" s="330">
        <v>70.84</v>
      </c>
      <c r="F199" s="330">
        <v>25</v>
      </c>
      <c r="G199" s="330">
        <f t="shared" si="13"/>
        <v>95.84</v>
      </c>
      <c r="H199" s="353">
        <f t="shared" si="12"/>
        <v>194</v>
      </c>
      <c r="J199" s="36"/>
      <c r="K199" s="36"/>
      <c r="L199" s="36"/>
      <c r="M199" s="36"/>
      <c r="N199" s="36"/>
    </row>
    <row r="200" spans="1:14" s="34" customFormat="1" ht="17.399999999999999" x14ac:dyDescent="0.25">
      <c r="A200" s="353">
        <f t="shared" ref="A200:A229" si="14">A199+1</f>
        <v>195</v>
      </c>
      <c r="B200" s="354"/>
      <c r="C200" s="316" t="s">
        <v>346</v>
      </c>
      <c r="D200" s="362" t="s">
        <v>125</v>
      </c>
      <c r="E200" s="330">
        <v>71</v>
      </c>
      <c r="F200" s="330">
        <v>25</v>
      </c>
      <c r="G200" s="330">
        <f t="shared" ref="G200:G224" si="15">F200+E200</f>
        <v>96</v>
      </c>
      <c r="H200" s="353">
        <f t="shared" ref="H200:H224" si="16">H199+1</f>
        <v>195</v>
      </c>
      <c r="J200" s="36"/>
      <c r="K200" s="36"/>
      <c r="L200" s="36"/>
      <c r="M200" s="36"/>
      <c r="N200" s="36"/>
    </row>
    <row r="201" spans="1:14" s="34" customFormat="1" ht="17.399999999999999" x14ac:dyDescent="0.25">
      <c r="A201" s="353">
        <f t="shared" si="14"/>
        <v>196</v>
      </c>
      <c r="B201" s="354"/>
      <c r="C201" s="317" t="s">
        <v>352</v>
      </c>
      <c r="D201" s="363" t="s">
        <v>347</v>
      </c>
      <c r="E201" s="330">
        <v>98.76</v>
      </c>
      <c r="F201" s="330">
        <v>3</v>
      </c>
      <c r="G201" s="330">
        <f t="shared" si="15"/>
        <v>101.76</v>
      </c>
      <c r="H201" s="353">
        <f t="shared" si="16"/>
        <v>196</v>
      </c>
      <c r="J201" s="36"/>
      <c r="K201" s="36"/>
      <c r="L201" s="36"/>
      <c r="M201" s="36"/>
      <c r="N201" s="36"/>
    </row>
    <row r="202" spans="1:14" s="34" customFormat="1" ht="17.399999999999999" x14ac:dyDescent="0.25">
      <c r="A202" s="353">
        <f t="shared" si="14"/>
        <v>197</v>
      </c>
      <c r="B202" s="354"/>
      <c r="C202" s="318" t="s">
        <v>314</v>
      </c>
      <c r="D202" s="366" t="s">
        <v>124</v>
      </c>
      <c r="E202" s="330">
        <v>93.45</v>
      </c>
      <c r="F202" s="330">
        <v>9</v>
      </c>
      <c r="G202" s="330">
        <f t="shared" si="15"/>
        <v>102.45</v>
      </c>
      <c r="H202" s="353">
        <f t="shared" si="16"/>
        <v>197</v>
      </c>
      <c r="J202" s="36"/>
      <c r="K202" s="36"/>
      <c r="L202" s="36"/>
      <c r="M202" s="36"/>
      <c r="N202" s="36"/>
    </row>
    <row r="203" spans="1:14" s="34" customFormat="1" ht="17.399999999999999" x14ac:dyDescent="0.25">
      <c r="A203" s="353">
        <f t="shared" si="14"/>
        <v>198</v>
      </c>
      <c r="B203" s="354" t="s">
        <v>47</v>
      </c>
      <c r="C203" s="324" t="s">
        <v>351</v>
      </c>
      <c r="D203" s="363" t="s">
        <v>347</v>
      </c>
      <c r="E203" s="330">
        <v>88.49</v>
      </c>
      <c r="F203" s="330">
        <v>15</v>
      </c>
      <c r="G203" s="330">
        <f t="shared" si="15"/>
        <v>103.49</v>
      </c>
      <c r="H203" s="353">
        <f t="shared" si="16"/>
        <v>198</v>
      </c>
      <c r="J203" s="36"/>
      <c r="K203" s="36"/>
      <c r="L203" s="36"/>
      <c r="M203" s="36"/>
      <c r="N203" s="36"/>
    </row>
    <row r="204" spans="1:14" s="34" customFormat="1" ht="17.399999999999999" x14ac:dyDescent="0.25">
      <c r="A204" s="353">
        <f t="shared" si="14"/>
        <v>199</v>
      </c>
      <c r="B204" s="354"/>
      <c r="C204" s="316" t="s">
        <v>339</v>
      </c>
      <c r="D204" s="362" t="s">
        <v>125</v>
      </c>
      <c r="E204" s="330">
        <v>103.91</v>
      </c>
      <c r="F204" s="330">
        <v>6</v>
      </c>
      <c r="G204" s="330">
        <f t="shared" si="15"/>
        <v>109.91</v>
      </c>
      <c r="H204" s="353">
        <f t="shared" si="16"/>
        <v>199</v>
      </c>
      <c r="J204" s="36"/>
      <c r="K204" s="36"/>
      <c r="L204" s="36"/>
      <c r="M204" s="36"/>
      <c r="N204" s="36"/>
    </row>
    <row r="205" spans="1:14" s="34" customFormat="1" ht="17.399999999999999" x14ac:dyDescent="0.25">
      <c r="A205" s="353">
        <f t="shared" si="14"/>
        <v>200</v>
      </c>
      <c r="B205" s="354"/>
      <c r="C205" s="316" t="s">
        <v>383</v>
      </c>
      <c r="D205" s="362" t="s">
        <v>126</v>
      </c>
      <c r="E205" s="330">
        <v>87.64</v>
      </c>
      <c r="F205" s="330">
        <v>23</v>
      </c>
      <c r="G205" s="330">
        <f t="shared" si="15"/>
        <v>110.64</v>
      </c>
      <c r="H205" s="353">
        <f t="shared" si="16"/>
        <v>200</v>
      </c>
      <c r="J205" s="36"/>
      <c r="K205" s="36"/>
      <c r="L205" s="36"/>
      <c r="M205" s="36"/>
      <c r="N205" s="36"/>
    </row>
    <row r="206" spans="1:14" s="34" customFormat="1" ht="17.399999999999999" x14ac:dyDescent="0.25">
      <c r="A206" s="353">
        <f t="shared" si="14"/>
        <v>201</v>
      </c>
      <c r="B206" s="354"/>
      <c r="C206" s="309" t="s">
        <v>323</v>
      </c>
      <c r="D206" s="363" t="s">
        <v>151</v>
      </c>
      <c r="E206" s="330">
        <v>106.3</v>
      </c>
      <c r="F206" s="330">
        <v>5</v>
      </c>
      <c r="G206" s="330">
        <f t="shared" si="15"/>
        <v>111.3</v>
      </c>
      <c r="H206" s="353">
        <f t="shared" si="16"/>
        <v>201</v>
      </c>
      <c r="J206" s="36"/>
      <c r="K206" s="36"/>
      <c r="L206" s="36"/>
      <c r="M206" s="36"/>
      <c r="N206" s="36"/>
    </row>
    <row r="207" spans="1:14" s="34" customFormat="1" ht="17.399999999999999" x14ac:dyDescent="0.25">
      <c r="A207" s="353">
        <f t="shared" si="14"/>
        <v>202</v>
      </c>
      <c r="B207" s="354"/>
      <c r="C207" s="309" t="s">
        <v>365</v>
      </c>
      <c r="D207" s="363" t="s">
        <v>146</v>
      </c>
      <c r="E207" s="330">
        <v>98.52</v>
      </c>
      <c r="F207" s="330">
        <v>18</v>
      </c>
      <c r="G207" s="330">
        <f t="shared" si="15"/>
        <v>116.52</v>
      </c>
      <c r="H207" s="353">
        <f t="shared" si="16"/>
        <v>202</v>
      </c>
      <c r="J207" s="36"/>
      <c r="K207" s="36"/>
      <c r="L207" s="36"/>
      <c r="M207" s="36"/>
      <c r="N207" s="36"/>
    </row>
    <row r="208" spans="1:14" s="34" customFormat="1" ht="17.399999999999999" x14ac:dyDescent="0.3">
      <c r="A208" s="353">
        <f t="shared" si="14"/>
        <v>203</v>
      </c>
      <c r="B208" s="354"/>
      <c r="C208" s="315" t="s">
        <v>211</v>
      </c>
      <c r="D208" s="361" t="s">
        <v>388</v>
      </c>
      <c r="E208" s="330">
        <v>103.95</v>
      </c>
      <c r="F208" s="330">
        <v>15</v>
      </c>
      <c r="G208" s="330">
        <f t="shared" si="15"/>
        <v>118.95</v>
      </c>
      <c r="H208" s="353">
        <f t="shared" si="16"/>
        <v>203</v>
      </c>
      <c r="J208" s="36"/>
      <c r="K208" s="36"/>
      <c r="L208" s="36"/>
      <c r="M208" s="36"/>
      <c r="N208" s="36"/>
    </row>
    <row r="209" spans="1:14" s="34" customFormat="1" ht="17.399999999999999" x14ac:dyDescent="0.25">
      <c r="A209" s="353">
        <f t="shared" si="14"/>
        <v>204</v>
      </c>
      <c r="B209" s="354"/>
      <c r="C209" s="312" t="s">
        <v>204</v>
      </c>
      <c r="D209" s="361" t="s">
        <v>387</v>
      </c>
      <c r="E209" s="330">
        <v>116.22</v>
      </c>
      <c r="F209" s="330">
        <v>9</v>
      </c>
      <c r="G209" s="330">
        <f t="shared" si="15"/>
        <v>125.22</v>
      </c>
      <c r="H209" s="353">
        <f t="shared" si="16"/>
        <v>204</v>
      </c>
      <c r="J209" s="36"/>
      <c r="K209" s="36"/>
      <c r="L209" s="36"/>
      <c r="M209" s="36"/>
      <c r="N209" s="36"/>
    </row>
    <row r="210" spans="1:14" s="34" customFormat="1" ht="17.399999999999999" x14ac:dyDescent="0.25">
      <c r="A210" s="353">
        <f t="shared" si="14"/>
        <v>205</v>
      </c>
      <c r="B210" s="354"/>
      <c r="C210" s="318" t="s">
        <v>316</v>
      </c>
      <c r="D210" s="361" t="s">
        <v>124</v>
      </c>
      <c r="E210" s="330">
        <v>106.77</v>
      </c>
      <c r="F210" s="330">
        <v>29</v>
      </c>
      <c r="G210" s="330">
        <f t="shared" si="15"/>
        <v>135.76999999999998</v>
      </c>
      <c r="H210" s="353">
        <f t="shared" si="16"/>
        <v>205</v>
      </c>
      <c r="J210" s="36"/>
      <c r="K210" s="36"/>
      <c r="L210" s="36"/>
      <c r="M210" s="36"/>
      <c r="N210" s="36"/>
    </row>
    <row r="211" spans="1:14" s="34" customFormat="1" ht="17.399999999999999" x14ac:dyDescent="0.25">
      <c r="A211" s="353">
        <f t="shared" si="14"/>
        <v>206</v>
      </c>
      <c r="B211" s="354"/>
      <c r="C211" s="312" t="s">
        <v>199</v>
      </c>
      <c r="D211" s="361" t="s">
        <v>387</v>
      </c>
      <c r="E211" s="330">
        <v>129.03</v>
      </c>
      <c r="F211" s="330">
        <v>14</v>
      </c>
      <c r="G211" s="330">
        <f t="shared" si="15"/>
        <v>143.03</v>
      </c>
      <c r="H211" s="353">
        <f t="shared" si="16"/>
        <v>206</v>
      </c>
      <c r="J211" s="36"/>
      <c r="K211" s="36"/>
      <c r="L211" s="36"/>
      <c r="M211" s="36"/>
      <c r="N211" s="36"/>
    </row>
    <row r="212" spans="1:14" s="34" customFormat="1" ht="17.399999999999999" x14ac:dyDescent="0.3">
      <c r="A212" s="353">
        <f t="shared" si="14"/>
        <v>207</v>
      </c>
      <c r="B212" s="354"/>
      <c r="C212" s="315" t="s">
        <v>152</v>
      </c>
      <c r="D212" s="362" t="s">
        <v>117</v>
      </c>
      <c r="E212" s="330">
        <v>137.59</v>
      </c>
      <c r="F212" s="330">
        <v>6</v>
      </c>
      <c r="G212" s="330">
        <f t="shared" si="15"/>
        <v>143.59</v>
      </c>
      <c r="H212" s="353">
        <f t="shared" si="16"/>
        <v>207</v>
      </c>
      <c r="J212" s="36"/>
      <c r="K212" s="36"/>
      <c r="L212" s="36"/>
      <c r="M212" s="36"/>
      <c r="N212" s="36"/>
    </row>
    <row r="213" spans="1:14" s="34" customFormat="1" ht="17.399999999999999" x14ac:dyDescent="0.3">
      <c r="A213" s="353">
        <f t="shared" si="14"/>
        <v>208</v>
      </c>
      <c r="B213" s="354"/>
      <c r="C213" s="315" t="s">
        <v>130</v>
      </c>
      <c r="D213" s="361" t="s">
        <v>388</v>
      </c>
      <c r="E213" s="330">
        <v>146.47</v>
      </c>
      <c r="F213" s="330">
        <v>3</v>
      </c>
      <c r="G213" s="330">
        <f t="shared" si="15"/>
        <v>149.47</v>
      </c>
      <c r="H213" s="353">
        <f t="shared" si="16"/>
        <v>208</v>
      </c>
      <c r="J213" s="36"/>
      <c r="K213" s="36"/>
      <c r="L213" s="36"/>
      <c r="M213" s="36"/>
      <c r="N213" s="36"/>
    </row>
    <row r="214" spans="1:14" s="34" customFormat="1" ht="17.399999999999999" x14ac:dyDescent="0.25">
      <c r="A214" s="353">
        <f t="shared" si="14"/>
        <v>209</v>
      </c>
      <c r="B214" s="354"/>
      <c r="C214" s="316" t="s">
        <v>382</v>
      </c>
      <c r="D214" s="362" t="s">
        <v>126</v>
      </c>
      <c r="E214" s="330">
        <v>165.14</v>
      </c>
      <c r="F214" s="330">
        <v>3</v>
      </c>
      <c r="G214" s="330">
        <f t="shared" si="15"/>
        <v>168.14</v>
      </c>
      <c r="H214" s="353">
        <f t="shared" si="16"/>
        <v>209</v>
      </c>
      <c r="J214" s="36"/>
      <c r="K214" s="36"/>
      <c r="L214" s="36"/>
      <c r="M214" s="36"/>
      <c r="N214" s="36"/>
    </row>
    <row r="215" spans="1:14" s="34" customFormat="1" ht="17.399999999999999" x14ac:dyDescent="0.25">
      <c r="A215" s="353">
        <f t="shared" si="14"/>
        <v>210</v>
      </c>
      <c r="B215" s="354"/>
      <c r="C215" s="324" t="s">
        <v>354</v>
      </c>
      <c r="D215" s="363" t="s">
        <v>347</v>
      </c>
      <c r="E215" s="330">
        <v>180.1</v>
      </c>
      <c r="F215" s="330">
        <v>3</v>
      </c>
      <c r="G215" s="330">
        <f t="shared" si="15"/>
        <v>183.1</v>
      </c>
      <c r="H215" s="353">
        <f t="shared" si="16"/>
        <v>210</v>
      </c>
      <c r="J215" s="36"/>
      <c r="K215" s="36"/>
      <c r="L215" s="36"/>
      <c r="M215" s="36"/>
      <c r="N215" s="36"/>
    </row>
    <row r="216" spans="1:14" s="34" customFormat="1" ht="17.399999999999999" x14ac:dyDescent="0.25">
      <c r="A216" s="353">
        <f t="shared" si="14"/>
        <v>211</v>
      </c>
      <c r="B216" s="354"/>
      <c r="C216" s="321" t="s">
        <v>298</v>
      </c>
      <c r="D216" s="361" t="s">
        <v>292</v>
      </c>
      <c r="E216" s="330">
        <v>153.72</v>
      </c>
      <c r="F216" s="330">
        <v>31</v>
      </c>
      <c r="G216" s="330">
        <f t="shared" si="15"/>
        <v>184.72</v>
      </c>
      <c r="H216" s="353">
        <f t="shared" si="16"/>
        <v>211</v>
      </c>
      <c r="J216" s="36"/>
      <c r="K216" s="36"/>
      <c r="L216" s="36"/>
      <c r="M216" s="36"/>
      <c r="N216" s="36"/>
    </row>
    <row r="217" spans="1:14" s="34" customFormat="1" ht="17.399999999999999" x14ac:dyDescent="0.25">
      <c r="A217" s="353">
        <f t="shared" si="14"/>
        <v>212</v>
      </c>
      <c r="B217" s="354"/>
      <c r="C217" s="316" t="s">
        <v>340</v>
      </c>
      <c r="D217" s="362" t="s">
        <v>125</v>
      </c>
      <c r="E217" s="330">
        <v>182.4</v>
      </c>
      <c r="F217" s="330">
        <v>9</v>
      </c>
      <c r="G217" s="330">
        <f t="shared" si="15"/>
        <v>191.4</v>
      </c>
      <c r="H217" s="353">
        <f t="shared" si="16"/>
        <v>212</v>
      </c>
      <c r="J217" s="36"/>
      <c r="K217" s="36"/>
      <c r="L217" s="36"/>
      <c r="M217" s="36"/>
      <c r="N217" s="36"/>
    </row>
    <row r="218" spans="1:14" s="34" customFormat="1" ht="17.399999999999999" x14ac:dyDescent="0.25">
      <c r="A218" s="353">
        <f t="shared" si="14"/>
        <v>213</v>
      </c>
      <c r="B218" s="354"/>
      <c r="C218" s="316" t="s">
        <v>345</v>
      </c>
      <c r="D218" s="362" t="s">
        <v>125</v>
      </c>
      <c r="E218" s="330">
        <v>202.43</v>
      </c>
      <c r="F218" s="330">
        <v>3</v>
      </c>
      <c r="G218" s="330">
        <f t="shared" si="15"/>
        <v>205.43</v>
      </c>
      <c r="H218" s="353">
        <f t="shared" si="16"/>
        <v>213</v>
      </c>
      <c r="J218" s="36"/>
      <c r="K218" s="36"/>
      <c r="L218" s="36"/>
      <c r="M218" s="36"/>
      <c r="N218" s="36"/>
    </row>
    <row r="219" spans="1:14" s="34" customFormat="1" ht="17.399999999999999" x14ac:dyDescent="0.25">
      <c r="A219" s="353">
        <f t="shared" si="14"/>
        <v>214</v>
      </c>
      <c r="B219" s="354"/>
      <c r="C219" s="309" t="s">
        <v>367</v>
      </c>
      <c r="D219" s="363" t="s">
        <v>146</v>
      </c>
      <c r="E219" s="330">
        <v>195.41</v>
      </c>
      <c r="F219" s="330">
        <v>11</v>
      </c>
      <c r="G219" s="330">
        <f t="shared" si="15"/>
        <v>206.41</v>
      </c>
      <c r="H219" s="353">
        <f t="shared" si="16"/>
        <v>214</v>
      </c>
      <c r="J219" s="36"/>
      <c r="K219" s="36"/>
      <c r="L219" s="36"/>
      <c r="M219" s="36"/>
      <c r="N219" s="36"/>
    </row>
    <row r="220" spans="1:14" s="34" customFormat="1" ht="17.399999999999999" x14ac:dyDescent="0.25">
      <c r="A220" s="353">
        <f t="shared" si="14"/>
        <v>215</v>
      </c>
      <c r="B220" s="354"/>
      <c r="C220" s="312" t="s">
        <v>205</v>
      </c>
      <c r="D220" s="361" t="s">
        <v>387</v>
      </c>
      <c r="E220" s="330">
        <v>207.59</v>
      </c>
      <c r="F220" s="330">
        <v>14</v>
      </c>
      <c r="G220" s="330">
        <f t="shared" si="15"/>
        <v>221.59</v>
      </c>
      <c r="H220" s="353">
        <f t="shared" si="16"/>
        <v>215</v>
      </c>
      <c r="J220" s="36"/>
      <c r="K220" s="36"/>
      <c r="L220" s="36"/>
      <c r="M220" s="36"/>
      <c r="N220" s="36"/>
    </row>
    <row r="221" spans="1:14" s="34" customFormat="1" ht="17.399999999999999" x14ac:dyDescent="0.25">
      <c r="A221" s="353">
        <f t="shared" si="14"/>
        <v>216</v>
      </c>
      <c r="B221" s="354"/>
      <c r="C221" s="316" t="s">
        <v>344</v>
      </c>
      <c r="D221" s="362" t="s">
        <v>125</v>
      </c>
      <c r="E221" s="330">
        <v>223.07</v>
      </c>
      <c r="F221" s="330">
        <v>9</v>
      </c>
      <c r="G221" s="330">
        <f t="shared" si="15"/>
        <v>232.07</v>
      </c>
      <c r="H221" s="353">
        <f t="shared" si="16"/>
        <v>216</v>
      </c>
      <c r="J221" s="36"/>
      <c r="K221" s="36"/>
      <c r="L221" s="36"/>
      <c r="M221" s="36"/>
      <c r="N221" s="36"/>
    </row>
    <row r="222" spans="1:14" s="34" customFormat="1" ht="17.399999999999999" x14ac:dyDescent="0.25">
      <c r="A222" s="353">
        <f t="shared" si="14"/>
        <v>217</v>
      </c>
      <c r="B222" s="354"/>
      <c r="C222" s="324" t="s">
        <v>355</v>
      </c>
      <c r="D222" s="363" t="s">
        <v>347</v>
      </c>
      <c r="E222" s="330">
        <v>230.79</v>
      </c>
      <c r="F222" s="330">
        <v>12</v>
      </c>
      <c r="G222" s="330">
        <f t="shared" si="15"/>
        <v>242.79</v>
      </c>
      <c r="H222" s="353">
        <f t="shared" si="16"/>
        <v>217</v>
      </c>
      <c r="J222" s="36"/>
      <c r="K222" s="36"/>
      <c r="L222" s="36"/>
      <c r="M222" s="36"/>
      <c r="N222" s="36"/>
    </row>
    <row r="223" spans="1:14" s="34" customFormat="1" ht="17.399999999999999" x14ac:dyDescent="0.25">
      <c r="A223" s="353">
        <f t="shared" si="14"/>
        <v>218</v>
      </c>
      <c r="B223" s="354"/>
      <c r="C223" s="316" t="s">
        <v>342</v>
      </c>
      <c r="D223" s="362" t="s">
        <v>125</v>
      </c>
      <c r="E223" s="330">
        <v>242</v>
      </c>
      <c r="F223" s="330">
        <v>30</v>
      </c>
      <c r="G223" s="330">
        <f t="shared" si="15"/>
        <v>272</v>
      </c>
      <c r="H223" s="353">
        <f t="shared" si="16"/>
        <v>218</v>
      </c>
      <c r="J223" s="36"/>
      <c r="K223" s="36"/>
      <c r="L223" s="36"/>
      <c r="M223" s="36"/>
      <c r="N223" s="36"/>
    </row>
    <row r="224" spans="1:14" s="34" customFormat="1" ht="17.399999999999999" x14ac:dyDescent="0.25">
      <c r="A224" s="353">
        <f t="shared" si="14"/>
        <v>219</v>
      </c>
      <c r="B224" s="354"/>
      <c r="C224" s="317" t="s">
        <v>224</v>
      </c>
      <c r="D224" s="363" t="s">
        <v>390</v>
      </c>
      <c r="E224" s="330">
        <v>335.65</v>
      </c>
      <c r="F224" s="330">
        <v>8</v>
      </c>
      <c r="G224" s="330">
        <f t="shared" si="15"/>
        <v>343.65</v>
      </c>
      <c r="H224" s="353">
        <f t="shared" si="16"/>
        <v>219</v>
      </c>
      <c r="J224" s="36"/>
      <c r="K224" s="36"/>
      <c r="L224" s="36"/>
      <c r="M224" s="36"/>
      <c r="N224" s="36"/>
    </row>
    <row r="225" spans="1:14" s="34" customFormat="1" ht="17.399999999999999" x14ac:dyDescent="0.25">
      <c r="A225" s="353">
        <f t="shared" si="14"/>
        <v>220</v>
      </c>
      <c r="B225" s="354"/>
      <c r="C225" s="312" t="s">
        <v>200</v>
      </c>
      <c r="D225" s="361" t="s">
        <v>387</v>
      </c>
      <c r="E225" s="330" t="s">
        <v>408</v>
      </c>
      <c r="F225" s="330">
        <v>0</v>
      </c>
      <c r="G225" s="335"/>
      <c r="H225" s="353"/>
      <c r="J225" s="36"/>
      <c r="K225" s="36"/>
      <c r="L225" s="36"/>
      <c r="M225" s="36"/>
      <c r="N225" s="36"/>
    </row>
    <row r="226" spans="1:14" s="34" customFormat="1" ht="17.399999999999999" x14ac:dyDescent="0.25">
      <c r="A226" s="353">
        <f t="shared" si="14"/>
        <v>221</v>
      </c>
      <c r="B226" s="354"/>
      <c r="C226" s="312" t="s">
        <v>201</v>
      </c>
      <c r="D226" s="361" t="s">
        <v>387</v>
      </c>
      <c r="E226" s="330" t="s">
        <v>408</v>
      </c>
      <c r="F226" s="330">
        <v>0</v>
      </c>
      <c r="G226" s="335"/>
      <c r="H226" s="353"/>
      <c r="J226" s="36"/>
      <c r="K226" s="36"/>
      <c r="L226" s="36"/>
      <c r="M226" s="36"/>
      <c r="N226" s="36"/>
    </row>
    <row r="227" spans="1:14" s="34" customFormat="1" ht="17.399999999999999" x14ac:dyDescent="0.25">
      <c r="A227" s="353">
        <f t="shared" si="14"/>
        <v>222</v>
      </c>
      <c r="B227" s="354"/>
      <c r="C227" s="309" t="s">
        <v>341</v>
      </c>
      <c r="D227" s="362" t="s">
        <v>125</v>
      </c>
      <c r="E227" s="330" t="s">
        <v>408</v>
      </c>
      <c r="F227" s="330">
        <v>0</v>
      </c>
      <c r="G227" s="335"/>
      <c r="H227" s="353"/>
      <c r="J227" s="36"/>
      <c r="K227" s="36"/>
      <c r="L227" s="36"/>
      <c r="M227" s="36"/>
      <c r="N227" s="36"/>
    </row>
    <row r="228" spans="1:14" s="34" customFormat="1" ht="17.399999999999999" x14ac:dyDescent="0.25">
      <c r="A228" s="353">
        <f t="shared" si="14"/>
        <v>223</v>
      </c>
      <c r="B228" s="354"/>
      <c r="C228" s="309" t="s">
        <v>363</v>
      </c>
      <c r="D228" s="363" t="s">
        <v>146</v>
      </c>
      <c r="E228" s="330" t="s">
        <v>408</v>
      </c>
      <c r="F228" s="330">
        <v>0</v>
      </c>
      <c r="G228" s="335"/>
      <c r="H228" s="353"/>
      <c r="J228" s="36"/>
      <c r="K228" s="36"/>
      <c r="L228" s="36"/>
      <c r="M228" s="36"/>
      <c r="N228" s="36"/>
    </row>
    <row r="229" spans="1:14" s="34" customFormat="1" ht="17.399999999999999" x14ac:dyDescent="0.25">
      <c r="A229" s="353">
        <f t="shared" si="14"/>
        <v>224</v>
      </c>
      <c r="B229" s="354"/>
      <c r="C229" s="309" t="s">
        <v>386</v>
      </c>
      <c r="D229" s="363" t="s">
        <v>146</v>
      </c>
      <c r="E229" s="330" t="s">
        <v>408</v>
      </c>
      <c r="F229" s="330">
        <v>0</v>
      </c>
      <c r="G229" s="335"/>
      <c r="H229" s="353"/>
      <c r="J229" s="36"/>
      <c r="K229" s="36"/>
      <c r="L229" s="36"/>
      <c r="M229" s="36"/>
      <c r="N229" s="36"/>
    </row>
    <row r="230" spans="1:14" x14ac:dyDescent="0.25">
      <c r="B230" s="122"/>
      <c r="C230" s="122"/>
      <c r="D230" s="180"/>
      <c r="E230" s="148"/>
      <c r="F230" s="148"/>
      <c r="G230" s="148"/>
    </row>
    <row r="231" spans="1:14" x14ac:dyDescent="0.25">
      <c r="B231" s="122"/>
      <c r="C231" s="122"/>
      <c r="D231" s="180"/>
      <c r="E231" s="148"/>
      <c r="F231" s="148"/>
      <c r="G231" s="148"/>
    </row>
    <row r="232" spans="1:14" x14ac:dyDescent="0.25">
      <c r="B232" s="122"/>
      <c r="C232" s="122"/>
      <c r="D232" s="180"/>
      <c r="E232" s="148"/>
      <c r="F232" s="148"/>
      <c r="G232" s="148"/>
    </row>
    <row r="233" spans="1:14" x14ac:dyDescent="0.25">
      <c r="B233" s="122"/>
      <c r="C233" s="122"/>
      <c r="D233" s="180"/>
      <c r="E233" s="148"/>
      <c r="F233" s="148"/>
      <c r="G233" s="148"/>
    </row>
    <row r="234" spans="1:14" x14ac:dyDescent="0.25">
      <c r="B234" s="122"/>
      <c r="C234" s="122"/>
      <c r="D234" s="180"/>
      <c r="E234" s="148"/>
      <c r="F234" s="148"/>
      <c r="G234" s="148"/>
    </row>
    <row r="235" spans="1:14" x14ac:dyDescent="0.25">
      <c r="B235" s="122"/>
      <c r="C235" s="122"/>
      <c r="D235" s="180"/>
      <c r="E235" s="148"/>
      <c r="F235" s="148"/>
      <c r="G235" s="148"/>
    </row>
    <row r="236" spans="1:14" x14ac:dyDescent="0.25">
      <c r="B236" s="122"/>
      <c r="C236" s="122"/>
      <c r="D236" s="180"/>
      <c r="E236" s="148"/>
      <c r="F236" s="148"/>
      <c r="G236" s="148"/>
    </row>
    <row r="237" spans="1:14" x14ac:dyDescent="0.25">
      <c r="B237" s="122"/>
      <c r="C237" s="122"/>
      <c r="D237" s="180"/>
      <c r="E237" s="148"/>
      <c r="F237" s="148"/>
      <c r="G237" s="148"/>
    </row>
    <row r="238" spans="1:14" x14ac:dyDescent="0.25">
      <c r="B238" s="122"/>
      <c r="C238" s="122"/>
      <c r="D238" s="180"/>
      <c r="E238" s="148"/>
      <c r="F238" s="148"/>
      <c r="G238" s="148"/>
    </row>
    <row r="239" spans="1:14" x14ac:dyDescent="0.25">
      <c r="B239" s="122"/>
      <c r="C239" s="122"/>
      <c r="D239" s="180"/>
      <c r="E239" s="148"/>
      <c r="F239" s="148"/>
      <c r="G239" s="148"/>
    </row>
    <row r="240" spans="1:14" x14ac:dyDescent="0.25">
      <c r="B240" s="122"/>
      <c r="C240" s="122"/>
      <c r="D240" s="180"/>
      <c r="E240" s="148"/>
      <c r="F240" s="148"/>
      <c r="G240" s="148"/>
    </row>
    <row r="241" spans="2:7" x14ac:dyDescent="0.25">
      <c r="B241" s="122"/>
      <c r="C241" s="122"/>
      <c r="D241" s="180"/>
      <c r="E241" s="148"/>
      <c r="F241" s="148"/>
      <c r="G241" s="148"/>
    </row>
    <row r="242" spans="2:7" x14ac:dyDescent="0.25">
      <c r="B242" s="122"/>
      <c r="C242" s="122"/>
      <c r="D242" s="180"/>
      <c r="E242" s="148"/>
      <c r="F242" s="148"/>
      <c r="G242" s="148"/>
    </row>
    <row r="243" spans="2:7" x14ac:dyDescent="0.25">
      <c r="B243" s="122"/>
      <c r="C243" s="122"/>
      <c r="D243" s="180"/>
      <c r="E243" s="148"/>
      <c r="F243" s="148"/>
      <c r="G243" s="148"/>
    </row>
    <row r="244" spans="2:7" x14ac:dyDescent="0.25">
      <c r="B244" s="122"/>
      <c r="C244" s="122"/>
      <c r="D244" s="180"/>
      <c r="E244" s="148"/>
      <c r="F244" s="148"/>
      <c r="G244" s="148"/>
    </row>
    <row r="245" spans="2:7" x14ac:dyDescent="0.25">
      <c r="B245" s="122"/>
      <c r="C245" s="122"/>
      <c r="D245" s="180"/>
      <c r="E245" s="148"/>
      <c r="F245" s="148"/>
      <c r="G245" s="148"/>
    </row>
    <row r="246" spans="2:7" x14ac:dyDescent="0.25">
      <c r="B246" s="122"/>
      <c r="C246" s="122"/>
      <c r="D246" s="180"/>
      <c r="E246" s="148"/>
      <c r="F246" s="148"/>
      <c r="G246" s="148"/>
    </row>
    <row r="247" spans="2:7" x14ac:dyDescent="0.25">
      <c r="B247" s="122"/>
      <c r="C247" s="122"/>
      <c r="D247" s="180"/>
      <c r="E247" s="148"/>
      <c r="F247" s="148"/>
      <c r="G247" s="148"/>
    </row>
    <row r="248" spans="2:7" x14ac:dyDescent="0.25">
      <c r="B248" s="122"/>
      <c r="C248" s="122"/>
      <c r="D248" s="180"/>
      <c r="E248" s="148"/>
      <c r="F248" s="148"/>
      <c r="G248" s="148"/>
    </row>
    <row r="249" spans="2:7" x14ac:dyDescent="0.25">
      <c r="B249" s="122"/>
      <c r="C249" s="122"/>
      <c r="D249" s="180"/>
      <c r="E249" s="148"/>
      <c r="F249" s="148"/>
      <c r="G249" s="148"/>
    </row>
    <row r="250" spans="2:7" x14ac:dyDescent="0.25">
      <c r="B250" s="122"/>
      <c r="C250" s="122"/>
      <c r="D250" s="180"/>
      <c r="E250" s="148"/>
      <c r="F250" s="148"/>
      <c r="G250" s="148"/>
    </row>
    <row r="251" spans="2:7" x14ac:dyDescent="0.25">
      <c r="B251" s="122"/>
      <c r="C251" s="122"/>
      <c r="D251" s="180"/>
      <c r="E251" s="148"/>
      <c r="F251" s="148"/>
      <c r="G251" s="148"/>
    </row>
    <row r="252" spans="2:7" x14ac:dyDescent="0.25">
      <c r="B252" s="122"/>
      <c r="C252" s="122"/>
      <c r="D252" s="180"/>
      <c r="E252" s="148"/>
      <c r="F252" s="148"/>
      <c r="G252" s="148"/>
    </row>
    <row r="253" spans="2:7" x14ac:dyDescent="0.25">
      <c r="B253" s="122"/>
      <c r="C253" s="122"/>
      <c r="D253" s="180"/>
      <c r="E253" s="148"/>
      <c r="F253" s="148"/>
      <c r="G253" s="148"/>
    </row>
    <row r="254" spans="2:7" x14ac:dyDescent="0.25">
      <c r="B254" s="122"/>
      <c r="C254" s="122"/>
      <c r="D254" s="180"/>
      <c r="E254" s="148"/>
      <c r="F254" s="148"/>
      <c r="G254" s="148"/>
    </row>
    <row r="255" spans="2:7" x14ac:dyDescent="0.25">
      <c r="B255" s="122"/>
      <c r="C255" s="122"/>
      <c r="D255" s="180"/>
      <c r="E255" s="148"/>
      <c r="F255" s="148"/>
      <c r="G255" s="148"/>
    </row>
    <row r="256" spans="2:7" x14ac:dyDescent="0.25">
      <c r="B256" s="122"/>
      <c r="C256" s="122"/>
      <c r="D256" s="180"/>
      <c r="E256" s="148"/>
      <c r="F256" s="148"/>
      <c r="G256" s="148"/>
    </row>
    <row r="257" spans="2:7" x14ac:dyDescent="0.25">
      <c r="B257" s="122"/>
      <c r="C257" s="122"/>
      <c r="D257" s="180"/>
      <c r="E257" s="148"/>
      <c r="F257" s="148"/>
      <c r="G257" s="148"/>
    </row>
    <row r="258" spans="2:7" x14ac:dyDescent="0.25">
      <c r="B258" s="122"/>
      <c r="C258" s="122"/>
      <c r="D258" s="180"/>
      <c r="E258" s="148"/>
      <c r="F258" s="148"/>
      <c r="G258" s="148"/>
    </row>
    <row r="259" spans="2:7" x14ac:dyDescent="0.25">
      <c r="B259" s="122"/>
      <c r="C259" s="122"/>
      <c r="D259" s="180"/>
      <c r="E259" s="148"/>
      <c r="F259" s="148"/>
      <c r="G259" s="148"/>
    </row>
    <row r="260" spans="2:7" x14ac:dyDescent="0.25">
      <c r="B260" s="122"/>
      <c r="C260" s="122"/>
      <c r="D260" s="180"/>
      <c r="E260" s="148"/>
      <c r="F260" s="148"/>
      <c r="G260" s="148"/>
    </row>
    <row r="261" spans="2:7" x14ac:dyDescent="0.25">
      <c r="B261" s="122"/>
      <c r="C261" s="122"/>
      <c r="D261" s="180"/>
      <c r="E261" s="148"/>
      <c r="F261" s="148"/>
      <c r="G261" s="148"/>
    </row>
    <row r="262" spans="2:7" x14ac:dyDescent="0.25">
      <c r="B262" s="122"/>
      <c r="C262" s="122"/>
      <c r="D262" s="180"/>
      <c r="E262" s="148"/>
      <c r="F262" s="148"/>
      <c r="G262" s="148"/>
    </row>
    <row r="263" spans="2:7" x14ac:dyDescent="0.25">
      <c r="B263" s="122"/>
      <c r="C263" s="122"/>
      <c r="D263" s="180"/>
      <c r="E263" s="148"/>
      <c r="F263" s="148"/>
      <c r="G263" s="148"/>
    </row>
    <row r="264" spans="2:7" x14ac:dyDescent="0.25">
      <c r="B264" s="122"/>
      <c r="C264" s="122"/>
      <c r="D264" s="180"/>
      <c r="E264" s="148"/>
      <c r="F264" s="148"/>
      <c r="G264" s="148"/>
    </row>
    <row r="265" spans="2:7" x14ac:dyDescent="0.25">
      <c r="B265" s="122"/>
      <c r="C265" s="122"/>
      <c r="D265" s="180"/>
      <c r="E265" s="148"/>
      <c r="F265" s="148"/>
      <c r="G265" s="148"/>
    </row>
    <row r="266" spans="2:7" x14ac:dyDescent="0.25">
      <c r="B266" s="122"/>
      <c r="C266" s="122"/>
      <c r="D266" s="180"/>
      <c r="E266" s="148"/>
      <c r="F266" s="148"/>
      <c r="G266" s="148"/>
    </row>
    <row r="267" spans="2:7" x14ac:dyDescent="0.25">
      <c r="B267" s="122"/>
      <c r="C267" s="122"/>
      <c r="D267" s="180"/>
      <c r="E267" s="148"/>
      <c r="F267" s="148"/>
      <c r="G267" s="148"/>
    </row>
    <row r="268" spans="2:7" x14ac:dyDescent="0.25">
      <c r="B268" s="122"/>
      <c r="C268" s="122"/>
      <c r="D268" s="180"/>
      <c r="E268" s="148"/>
      <c r="F268" s="148"/>
      <c r="G268" s="148"/>
    </row>
  </sheetData>
  <sortState ref="A7:H269">
    <sortCondition ref="G5"/>
  </sortState>
  <mergeCells count="7">
    <mergeCell ref="A4:A5"/>
    <mergeCell ref="C4:C5"/>
    <mergeCell ref="D4:D5"/>
    <mergeCell ref="E4:H4"/>
    <mergeCell ref="A1:G1"/>
    <mergeCell ref="A3:G3"/>
    <mergeCell ref="A2:H2"/>
  </mergeCells>
  <conditionalFormatting sqref="G54:G61">
    <cfRule type="top10" dxfId="95" priority="52" percent="1" rank="1"/>
  </conditionalFormatting>
  <conditionalFormatting sqref="G62:G69">
    <cfRule type="top10" dxfId="94" priority="51" percent="1" rank="1"/>
  </conditionalFormatting>
  <conditionalFormatting sqref="G70:G77">
    <cfRule type="top10" dxfId="93" priority="50" percent="1" rank="1"/>
  </conditionalFormatting>
  <conditionalFormatting sqref="G78:G85">
    <cfRule type="top10" dxfId="92" priority="49" percent="1" rank="1"/>
  </conditionalFormatting>
  <conditionalFormatting sqref="G86:G93">
    <cfRule type="top10" dxfId="91" priority="48" percent="1" rank="1"/>
  </conditionalFormatting>
  <conditionalFormatting sqref="G94:G101">
    <cfRule type="top10" dxfId="90" priority="47" percent="1" rank="1"/>
  </conditionalFormatting>
  <conditionalFormatting sqref="G126:G133">
    <cfRule type="top10" dxfId="89" priority="46" percent="1" rank="1"/>
  </conditionalFormatting>
  <conditionalFormatting sqref="G126:G133">
    <cfRule type="top10" dxfId="88" priority="45" percent="1" rank="1"/>
  </conditionalFormatting>
  <conditionalFormatting sqref="G134:G141">
    <cfRule type="top10" dxfId="87" priority="44" percent="1" rank="1"/>
  </conditionalFormatting>
  <conditionalFormatting sqref="G157:G164">
    <cfRule type="top10" dxfId="86" priority="41" percent="1" rank="1"/>
  </conditionalFormatting>
  <conditionalFormatting sqref="G157:G164">
    <cfRule type="top10" dxfId="85" priority="40" percent="1" rank="1"/>
  </conditionalFormatting>
  <conditionalFormatting sqref="G196:G203">
    <cfRule type="top10" dxfId="84" priority="34" percent="1" rank="1"/>
  </conditionalFormatting>
  <conditionalFormatting sqref="G187:G195">
    <cfRule type="top10" dxfId="83" priority="29" percent="1" rank="1"/>
  </conditionalFormatting>
  <conditionalFormatting sqref="G187:G195">
    <cfRule type="top10" dxfId="82" priority="28" percent="1" rank="1"/>
  </conditionalFormatting>
  <conditionalFormatting sqref="G12:G19">
    <cfRule type="top10" dxfId="81" priority="25" percent="1" rank="1"/>
  </conditionalFormatting>
  <conditionalFormatting sqref="G20:G27">
    <cfRule type="top10" dxfId="80" priority="24" percent="1" rank="1"/>
  </conditionalFormatting>
  <conditionalFormatting sqref="G28:G35">
    <cfRule type="top10" dxfId="79" priority="23" percent="1" rank="1"/>
  </conditionalFormatting>
  <conditionalFormatting sqref="G36:G44">
    <cfRule type="top10" dxfId="78" priority="22" percent="1" rank="1"/>
  </conditionalFormatting>
  <conditionalFormatting sqref="G45:G49 G51:G53">
    <cfRule type="top10" dxfId="77" priority="21" percent="1" rank="1"/>
  </conditionalFormatting>
  <conditionalFormatting sqref="G102:G109">
    <cfRule type="top10" dxfId="76" priority="20" percent="1" rank="1"/>
  </conditionalFormatting>
  <conditionalFormatting sqref="G118:G125">
    <cfRule type="top10" dxfId="75" priority="19" percent="1" rank="1"/>
  </conditionalFormatting>
  <conditionalFormatting sqref="G204:G211">
    <cfRule type="top10" dxfId="74" priority="16" percent="1" rank="1"/>
  </conditionalFormatting>
  <conditionalFormatting sqref="G204:G211">
    <cfRule type="top10" dxfId="73" priority="15" percent="1" rank="1"/>
  </conditionalFormatting>
  <conditionalFormatting sqref="G204:G211">
    <cfRule type="top10" dxfId="72" priority="14" percent="1" rank="1"/>
  </conditionalFormatting>
  <conditionalFormatting sqref="G204:G211">
    <cfRule type="top10" dxfId="71" priority="13" percent="1" rank="1"/>
  </conditionalFormatting>
  <conditionalFormatting sqref="G204:G211">
    <cfRule type="top10" dxfId="70" priority="12" percent="1" rank="1"/>
  </conditionalFormatting>
  <conditionalFormatting sqref="G204:G211">
    <cfRule type="top10" dxfId="69" priority="17" percent="1" rank="1"/>
  </conditionalFormatting>
  <conditionalFormatting sqref="G204:G211">
    <cfRule type="top10" dxfId="68" priority="18" percent="1" rank="1"/>
  </conditionalFormatting>
  <conditionalFormatting sqref="G220:G227">
    <cfRule type="top10" dxfId="67" priority="11" percent="1" rank="1"/>
  </conditionalFormatting>
  <conditionalFormatting sqref="G220:G227">
    <cfRule type="top10" dxfId="66" priority="10" percent="1" rank="1"/>
  </conditionalFormatting>
  <conditionalFormatting sqref="G110:G117">
    <cfRule type="top10" dxfId="65" priority="8" percent="1" rank="1"/>
  </conditionalFormatting>
  <conditionalFormatting sqref="G110:G117">
    <cfRule type="top10" dxfId="64" priority="7" percent="1" rank="1"/>
  </conditionalFormatting>
  <conditionalFormatting sqref="G142:G149">
    <cfRule type="top10" dxfId="63" priority="55" percent="1" rank="1"/>
  </conditionalFormatting>
  <conditionalFormatting sqref="G6:G11">
    <cfRule type="top10" dxfId="62" priority="189" percent="1" rank="1"/>
  </conditionalFormatting>
  <conditionalFormatting sqref="G150:G156">
    <cfRule type="top10" dxfId="61" priority="191" percent="1" rank="1"/>
  </conditionalFormatting>
  <conditionalFormatting sqref="G165:G172">
    <cfRule type="top10" dxfId="60" priority="193" percent="1" rank="1"/>
  </conditionalFormatting>
  <conditionalFormatting sqref="G173:G179">
    <cfRule type="top10" dxfId="59" priority="195" percent="1" rank="1"/>
  </conditionalFormatting>
  <conditionalFormatting sqref="G180:G186">
    <cfRule type="top10" dxfId="58" priority="197" percent="1" rank="1"/>
  </conditionalFormatting>
  <conditionalFormatting sqref="G212:G219">
    <cfRule type="top10" dxfId="57" priority="199" percent="1" rank="1"/>
  </conditionalFormatting>
  <conditionalFormatting sqref="G50">
    <cfRule type="top10" dxfId="56" priority="1" percent="1" rank="1"/>
  </conditionalFormatting>
  <conditionalFormatting sqref="G230:G1048576 G1:G5">
    <cfRule type="duplicateValues" dxfId="55" priority="201"/>
  </conditionalFormatting>
  <conditionalFormatting sqref="G228:G229">
    <cfRule type="top10" dxfId="54" priority="204" percent="1" rank="1"/>
  </conditionalFormatting>
  <conditionalFormatting sqref="G196:G203">
    <cfRule type="top10" dxfId="53" priority="205" percent="1" rank="1"/>
  </conditionalFormatting>
  <printOptions horizontalCentered="1"/>
  <pageMargins left="0.39370078740157483" right="0" top="0.39370078740157483" bottom="0.19685039370078741" header="0" footer="0"/>
  <pageSetup paperSize="9" scale="74" fitToHeight="0" orientation="portrait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6"/>
  <sheetViews>
    <sheetView view="pageBreakPreview" zoomScale="85" zoomScaleNormal="100" zoomScaleSheetLayoutView="85" workbookViewId="0">
      <pane ySplit="5" topLeftCell="A186" activePane="bottomLeft" state="frozen"/>
      <selection pane="bottomLeft" activeCell="Q211" sqref="Q211"/>
    </sheetView>
  </sheetViews>
  <sheetFormatPr defaultColWidth="9.109375" defaultRowHeight="17.399999999999999" x14ac:dyDescent="0.25"/>
  <cols>
    <col min="1" max="1" width="4.5546875" style="31" customWidth="1"/>
    <col min="2" max="2" width="5.6640625" style="31" customWidth="1"/>
    <col min="3" max="3" width="43.6640625" style="121" customWidth="1"/>
    <col min="4" max="4" width="41" style="121" hidden="1" customWidth="1"/>
    <col min="5" max="5" width="15" style="132" customWidth="1"/>
    <col min="6" max="6" width="10.6640625" style="132" customWidth="1"/>
    <col min="7" max="7" width="21.33203125" style="132" customWidth="1"/>
    <col min="8" max="8" width="14.6640625" style="132" hidden="1" customWidth="1"/>
    <col min="9" max="9" width="17.5546875" style="133" customWidth="1"/>
    <col min="10" max="10" width="12" style="128" hidden="1" customWidth="1"/>
    <col min="11" max="11" width="17.33203125" style="128" hidden="1" customWidth="1"/>
    <col min="12" max="12" width="16.44140625" style="129" customWidth="1"/>
    <col min="13" max="13" width="11.6640625" style="31" customWidth="1"/>
    <col min="14" max="14" width="18.33203125" style="34" customWidth="1"/>
    <col min="15" max="15" width="25.33203125" style="39" customWidth="1"/>
    <col min="16" max="16" width="28.88671875" style="39" customWidth="1"/>
    <col min="17" max="17" width="33.33203125" style="39" customWidth="1"/>
    <col min="18" max="16384" width="9.109375" style="39"/>
  </cols>
  <sheetData>
    <row r="1" spans="1:14" ht="22.8" x14ac:dyDescent="0.25">
      <c r="A1" s="491" t="s">
        <v>29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21"/>
      <c r="N1" s="21"/>
    </row>
    <row r="2" spans="1:14" ht="15.6" x14ac:dyDescent="0.25">
      <c r="A2" s="493" t="s">
        <v>183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22"/>
    </row>
    <row r="3" spans="1:14" ht="45.75" customHeight="1" thickBot="1" x14ac:dyDescent="0.3">
      <c r="A3" s="529" t="s">
        <v>62</v>
      </c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N3" s="31"/>
    </row>
    <row r="4" spans="1:14" ht="13.2" x14ac:dyDescent="0.25">
      <c r="A4" s="522" t="s">
        <v>6</v>
      </c>
      <c r="B4" s="539" t="s">
        <v>0</v>
      </c>
      <c r="C4" s="524" t="s">
        <v>1</v>
      </c>
      <c r="D4" s="150"/>
      <c r="E4" s="526" t="s">
        <v>50</v>
      </c>
      <c r="F4" s="526"/>
      <c r="G4" s="526"/>
      <c r="H4" s="526"/>
      <c r="I4" s="526"/>
      <c r="J4" s="526"/>
      <c r="K4" s="526"/>
      <c r="L4" s="527" t="s">
        <v>2</v>
      </c>
      <c r="N4" s="31"/>
    </row>
    <row r="5" spans="1:14" ht="27" thickBot="1" x14ac:dyDescent="0.3">
      <c r="A5" s="523"/>
      <c r="B5" s="540"/>
      <c r="C5" s="525"/>
      <c r="D5" s="151"/>
      <c r="E5" s="137" t="s">
        <v>54</v>
      </c>
      <c r="F5" s="137" t="s">
        <v>55</v>
      </c>
      <c r="G5" s="137" t="s">
        <v>56</v>
      </c>
      <c r="H5" s="137" t="s">
        <v>97</v>
      </c>
      <c r="I5" s="138" t="s">
        <v>57</v>
      </c>
      <c r="J5" s="138" t="s">
        <v>3</v>
      </c>
      <c r="K5" s="138" t="s">
        <v>61</v>
      </c>
      <c r="L5" s="528"/>
    </row>
    <row r="6" spans="1:14" ht="21.6" hidden="1" thickBot="1" x14ac:dyDescent="0.3">
      <c r="A6" s="210"/>
      <c r="B6" s="211"/>
      <c r="C6" s="212" t="s">
        <v>104</v>
      </c>
      <c r="D6" s="213"/>
      <c r="E6" s="214"/>
      <c r="F6" s="214"/>
      <c r="G6" s="214"/>
      <c r="H6" s="214"/>
      <c r="I6" s="214"/>
      <c r="J6" s="215">
        <f>I6</f>
        <v>0</v>
      </c>
      <c r="K6" s="215"/>
      <c r="L6" s="216"/>
    </row>
    <row r="7" spans="1:14" ht="21" hidden="1" x14ac:dyDescent="0.25">
      <c r="A7" s="217">
        <v>1</v>
      </c>
      <c r="B7" s="218"/>
      <c r="C7" s="219"/>
      <c r="D7" s="220"/>
      <c r="E7" s="221"/>
      <c r="F7" s="221"/>
      <c r="G7" s="221">
        <f>E7+F7</f>
        <v>0</v>
      </c>
      <c r="H7" s="512"/>
      <c r="I7" s="530">
        <f>SUM(G7:G14)+H7-(MAX(G7:G14))</f>
        <v>0</v>
      </c>
      <c r="J7" s="222"/>
      <c r="K7" s="533"/>
      <c r="L7" s="536"/>
    </row>
    <row r="8" spans="1:14" ht="21" hidden="1" x14ac:dyDescent="0.25">
      <c r="A8" s="223">
        <v>2</v>
      </c>
      <c r="B8" s="224"/>
      <c r="C8" s="225"/>
      <c r="D8" s="226"/>
      <c r="E8" s="227"/>
      <c r="F8" s="227"/>
      <c r="G8" s="227">
        <f t="shared" ref="G8:G14" si="0">E8+F8</f>
        <v>0</v>
      </c>
      <c r="H8" s="513"/>
      <c r="I8" s="531"/>
      <c r="J8" s="228"/>
      <c r="K8" s="534"/>
      <c r="L8" s="537"/>
    </row>
    <row r="9" spans="1:14" ht="21" hidden="1" x14ac:dyDescent="0.25">
      <c r="A9" s="223">
        <v>3</v>
      </c>
      <c r="B9" s="224"/>
      <c r="C9" s="225"/>
      <c r="D9" s="226"/>
      <c r="E9" s="227"/>
      <c r="F9" s="227"/>
      <c r="G9" s="227">
        <f t="shared" si="0"/>
        <v>0</v>
      </c>
      <c r="H9" s="513"/>
      <c r="I9" s="531"/>
      <c r="J9" s="228"/>
      <c r="K9" s="534"/>
      <c r="L9" s="537"/>
      <c r="M9" s="132"/>
    </row>
    <row r="10" spans="1:14" ht="21" hidden="1" x14ac:dyDescent="0.25">
      <c r="A10" s="223">
        <v>4</v>
      </c>
      <c r="B10" s="224"/>
      <c r="C10" s="225"/>
      <c r="D10" s="226"/>
      <c r="E10" s="227"/>
      <c r="F10" s="227"/>
      <c r="G10" s="227">
        <f t="shared" si="0"/>
        <v>0</v>
      </c>
      <c r="H10" s="513"/>
      <c r="I10" s="531"/>
      <c r="J10" s="228"/>
      <c r="K10" s="534"/>
      <c r="L10" s="537"/>
      <c r="N10" s="149">
        <f>G7+G8+G9+G10+G11+G12+G13+G14</f>
        <v>0</v>
      </c>
    </row>
    <row r="11" spans="1:14" ht="21" hidden="1" x14ac:dyDescent="0.25">
      <c r="A11" s="223">
        <v>5</v>
      </c>
      <c r="B11" s="224"/>
      <c r="C11" s="225"/>
      <c r="D11" s="226"/>
      <c r="E11" s="227"/>
      <c r="F11" s="227"/>
      <c r="G11" s="227">
        <f t="shared" si="0"/>
        <v>0</v>
      </c>
      <c r="H11" s="513"/>
      <c r="I11" s="531"/>
      <c r="J11" s="228"/>
      <c r="K11" s="534"/>
      <c r="L11" s="537"/>
      <c r="N11" s="149"/>
    </row>
    <row r="12" spans="1:14" ht="21" hidden="1" x14ac:dyDescent="0.25">
      <c r="A12" s="223">
        <v>6</v>
      </c>
      <c r="B12" s="224"/>
      <c r="C12" s="225"/>
      <c r="D12" s="226"/>
      <c r="E12" s="227"/>
      <c r="F12" s="227"/>
      <c r="G12" s="227">
        <f t="shared" si="0"/>
        <v>0</v>
      </c>
      <c r="H12" s="513"/>
      <c r="I12" s="531"/>
      <c r="J12" s="228"/>
      <c r="K12" s="534"/>
      <c r="L12" s="537"/>
      <c r="N12" s="149"/>
    </row>
    <row r="13" spans="1:14" ht="21" hidden="1" x14ac:dyDescent="0.25">
      <c r="A13" s="223">
        <v>7</v>
      </c>
      <c r="B13" s="224"/>
      <c r="C13" s="225"/>
      <c r="D13" s="226"/>
      <c r="E13" s="227"/>
      <c r="F13" s="227"/>
      <c r="G13" s="227">
        <f t="shared" si="0"/>
        <v>0</v>
      </c>
      <c r="H13" s="513"/>
      <c r="I13" s="531"/>
      <c r="J13" s="228"/>
      <c r="K13" s="534"/>
      <c r="L13" s="537"/>
      <c r="N13" s="149"/>
    </row>
    <row r="14" spans="1:14" ht="21.6" hidden="1" thickBot="1" x14ac:dyDescent="0.3">
      <c r="A14" s="229">
        <v>8</v>
      </c>
      <c r="B14" s="230"/>
      <c r="C14" s="231"/>
      <c r="D14" s="232"/>
      <c r="E14" s="233"/>
      <c r="F14" s="233"/>
      <c r="G14" s="233">
        <f t="shared" si="0"/>
        <v>0</v>
      </c>
      <c r="H14" s="514"/>
      <c r="I14" s="532"/>
      <c r="J14" s="234"/>
      <c r="K14" s="535"/>
      <c r="L14" s="538"/>
      <c r="N14" s="149"/>
    </row>
    <row r="15" spans="1:14" ht="21.6" thickBot="1" x14ac:dyDescent="0.3">
      <c r="A15" s="373"/>
      <c r="B15" s="374" t="s">
        <v>153</v>
      </c>
      <c r="C15" s="375" t="s">
        <v>105</v>
      </c>
      <c r="D15" s="251"/>
      <c r="E15" s="252"/>
      <c r="F15" s="252"/>
      <c r="G15" s="252"/>
      <c r="H15" s="252"/>
      <c r="I15" s="252"/>
      <c r="J15" s="376"/>
      <c r="K15" s="376"/>
      <c r="L15" s="377"/>
    </row>
    <row r="16" spans="1:14" ht="18" x14ac:dyDescent="0.25">
      <c r="A16" s="384">
        <v>1</v>
      </c>
      <c r="B16" s="389">
        <v>345</v>
      </c>
      <c r="C16" s="415" t="s">
        <v>185</v>
      </c>
      <c r="D16" s="239"/>
      <c r="E16" s="329">
        <v>34.15</v>
      </c>
      <c r="F16" s="329">
        <v>5</v>
      </c>
      <c r="G16" s="333">
        <f>F16+E16</f>
        <v>39.15</v>
      </c>
      <c r="H16" s="519"/>
      <c r="I16" s="497">
        <v>345.97</v>
      </c>
      <c r="J16" s="69"/>
      <c r="K16" s="326"/>
      <c r="L16" s="506">
        <v>13</v>
      </c>
    </row>
    <row r="17" spans="1:19" ht="18" x14ac:dyDescent="0.25">
      <c r="A17" s="378">
        <v>2</v>
      </c>
      <c r="B17" s="240">
        <v>314</v>
      </c>
      <c r="C17" s="310" t="s">
        <v>186</v>
      </c>
      <c r="D17" s="241"/>
      <c r="E17" s="330">
        <v>58.53</v>
      </c>
      <c r="F17" s="330">
        <v>11</v>
      </c>
      <c r="G17" s="330">
        <f t="shared" ref="G17:G22" si="1">F17+E17</f>
        <v>69.53</v>
      </c>
      <c r="H17" s="520"/>
      <c r="I17" s="498"/>
      <c r="J17" s="70"/>
      <c r="K17" s="327"/>
      <c r="L17" s="507"/>
      <c r="O17" s="182">
        <f>G16+G17+G18+G19+G20+G21+G22</f>
        <v>345.97</v>
      </c>
    </row>
    <row r="18" spans="1:19" ht="18" x14ac:dyDescent="0.25">
      <c r="A18" s="378">
        <v>3</v>
      </c>
      <c r="B18" s="240">
        <v>355</v>
      </c>
      <c r="C18" s="310" t="s">
        <v>129</v>
      </c>
      <c r="D18" s="241"/>
      <c r="E18" s="330">
        <v>36.340000000000003</v>
      </c>
      <c r="F18" s="330">
        <v>8</v>
      </c>
      <c r="G18" s="330">
        <f t="shared" si="1"/>
        <v>44.34</v>
      </c>
      <c r="H18" s="520"/>
      <c r="I18" s="498"/>
      <c r="J18" s="70"/>
      <c r="K18" s="327"/>
      <c r="L18" s="507"/>
    </row>
    <row r="19" spans="1:19" ht="18" x14ac:dyDescent="0.25">
      <c r="A19" s="378">
        <v>4</v>
      </c>
      <c r="B19" s="240">
        <v>378</v>
      </c>
      <c r="C19" s="310" t="s">
        <v>187</v>
      </c>
      <c r="D19" s="241"/>
      <c r="E19" s="330">
        <v>43.56</v>
      </c>
      <c r="F19" s="330">
        <v>11</v>
      </c>
      <c r="G19" s="330">
        <f t="shared" si="1"/>
        <v>54.56</v>
      </c>
      <c r="H19" s="520"/>
      <c r="I19" s="498"/>
      <c r="J19" s="70"/>
      <c r="K19" s="327"/>
      <c r="L19" s="507"/>
      <c r="Q19" s="182"/>
    </row>
    <row r="20" spans="1:19" ht="18" x14ac:dyDescent="0.25">
      <c r="A20" s="378">
        <v>5</v>
      </c>
      <c r="B20" s="240">
        <v>343</v>
      </c>
      <c r="C20" s="310" t="s">
        <v>188</v>
      </c>
      <c r="D20" s="241"/>
      <c r="E20" s="330">
        <v>38.159999999999997</v>
      </c>
      <c r="F20" s="330">
        <v>0</v>
      </c>
      <c r="G20" s="330">
        <f t="shared" si="1"/>
        <v>38.159999999999997</v>
      </c>
      <c r="H20" s="520"/>
      <c r="I20" s="498"/>
      <c r="J20" s="70"/>
      <c r="K20" s="327"/>
      <c r="L20" s="507"/>
      <c r="N20" s="149">
        <f>G16+G17+G18+G19+G20+G21+G22+G23</f>
        <v>345.97</v>
      </c>
      <c r="O20" s="182"/>
      <c r="S20" s="182"/>
    </row>
    <row r="21" spans="1:19" ht="18" x14ac:dyDescent="0.25">
      <c r="A21" s="378">
        <v>6</v>
      </c>
      <c r="B21" s="240">
        <v>271</v>
      </c>
      <c r="C21" s="310" t="s">
        <v>189</v>
      </c>
      <c r="D21" s="241"/>
      <c r="E21" s="330">
        <v>40.1</v>
      </c>
      <c r="F21" s="330">
        <v>9</v>
      </c>
      <c r="G21" s="330">
        <f t="shared" si="1"/>
        <v>49.1</v>
      </c>
      <c r="H21" s="520"/>
      <c r="I21" s="498"/>
      <c r="J21" s="70"/>
      <c r="K21" s="327"/>
      <c r="L21" s="507"/>
    </row>
    <row r="22" spans="1:19" ht="18" x14ac:dyDescent="0.25">
      <c r="A22" s="378">
        <v>7</v>
      </c>
      <c r="B22" s="240">
        <v>212</v>
      </c>
      <c r="C22" s="310" t="s">
        <v>128</v>
      </c>
      <c r="D22" s="241"/>
      <c r="E22" s="330">
        <v>46.13</v>
      </c>
      <c r="F22" s="330">
        <v>5</v>
      </c>
      <c r="G22" s="330">
        <f t="shared" si="1"/>
        <v>51.13</v>
      </c>
      <c r="H22" s="520"/>
      <c r="I22" s="498"/>
      <c r="J22" s="70"/>
      <c r="K22" s="327"/>
      <c r="L22" s="507"/>
    </row>
    <row r="23" spans="1:19" ht="15" customHeight="1" thickBot="1" x14ac:dyDescent="0.3">
      <c r="A23" s="379">
        <v>8</v>
      </c>
      <c r="B23" s="87"/>
      <c r="C23" s="332"/>
      <c r="D23" s="242"/>
      <c r="E23" s="331"/>
      <c r="F23" s="331"/>
      <c r="G23" s="331"/>
      <c r="H23" s="521"/>
      <c r="I23" s="499"/>
      <c r="J23" s="71"/>
      <c r="K23" s="328"/>
      <c r="L23" s="508"/>
    </row>
    <row r="24" spans="1:19" s="245" customFormat="1" ht="18.600000000000001" customHeight="1" thickBot="1" x14ac:dyDescent="0.35">
      <c r="A24" s="373"/>
      <c r="B24" s="374" t="s">
        <v>154</v>
      </c>
      <c r="C24" s="380" t="s">
        <v>106</v>
      </c>
      <c r="D24" s="251"/>
      <c r="E24" s="252"/>
      <c r="F24" s="252"/>
      <c r="G24" s="252"/>
      <c r="H24" s="252"/>
      <c r="I24" s="252"/>
      <c r="J24" s="376"/>
      <c r="K24" s="376"/>
      <c r="L24" s="377"/>
      <c r="M24" s="244"/>
      <c r="N24" s="24"/>
    </row>
    <row r="25" spans="1:19" s="245" customFormat="1" ht="18" x14ac:dyDescent="0.25">
      <c r="A25" s="384">
        <v>1</v>
      </c>
      <c r="B25" s="389">
        <v>363</v>
      </c>
      <c r="C25" s="416" t="s">
        <v>190</v>
      </c>
      <c r="D25" s="256"/>
      <c r="E25" s="329">
        <v>22.73</v>
      </c>
      <c r="F25" s="329">
        <v>0</v>
      </c>
      <c r="G25" s="333">
        <f>F25+E25</f>
        <v>22.73</v>
      </c>
      <c r="H25" s="494"/>
      <c r="I25" s="497">
        <v>159.16</v>
      </c>
      <c r="J25" s="69"/>
      <c r="K25" s="500"/>
      <c r="L25" s="509">
        <v>1</v>
      </c>
      <c r="M25" s="244"/>
      <c r="N25" s="24"/>
      <c r="O25" s="279">
        <f>G25+G26+G27+G28+G30+G31+G32</f>
        <v>159.15999999999997</v>
      </c>
    </row>
    <row r="26" spans="1:19" s="245" customFormat="1" ht="18" x14ac:dyDescent="0.25">
      <c r="A26" s="378">
        <v>2</v>
      </c>
      <c r="B26" s="240">
        <v>261</v>
      </c>
      <c r="C26" s="311" t="s">
        <v>191</v>
      </c>
      <c r="D26" s="257"/>
      <c r="E26" s="330">
        <v>22.6</v>
      </c>
      <c r="F26" s="330">
        <v>0</v>
      </c>
      <c r="G26" s="330">
        <f t="shared" ref="G26:G32" si="2">F26+E26</f>
        <v>22.6</v>
      </c>
      <c r="H26" s="495"/>
      <c r="I26" s="498"/>
      <c r="J26" s="70"/>
      <c r="K26" s="501"/>
      <c r="L26" s="510"/>
      <c r="M26" s="244"/>
      <c r="N26" s="24"/>
    </row>
    <row r="27" spans="1:19" s="245" customFormat="1" ht="18" x14ac:dyDescent="0.25">
      <c r="A27" s="378">
        <v>3</v>
      </c>
      <c r="B27" s="240">
        <v>217</v>
      </c>
      <c r="C27" s="312" t="s">
        <v>192</v>
      </c>
      <c r="D27" s="257"/>
      <c r="E27" s="330">
        <v>23.83</v>
      </c>
      <c r="F27" s="330">
        <v>0</v>
      </c>
      <c r="G27" s="330">
        <f t="shared" si="2"/>
        <v>23.83</v>
      </c>
      <c r="H27" s="495"/>
      <c r="I27" s="498"/>
      <c r="J27" s="70"/>
      <c r="K27" s="501"/>
      <c r="L27" s="510"/>
      <c r="M27" s="244"/>
      <c r="N27" s="24"/>
    </row>
    <row r="28" spans="1:19" s="245" customFormat="1" ht="18" x14ac:dyDescent="0.25">
      <c r="A28" s="378">
        <v>4</v>
      </c>
      <c r="B28" s="240">
        <v>249</v>
      </c>
      <c r="C28" s="312" t="s">
        <v>193</v>
      </c>
      <c r="D28" s="257"/>
      <c r="E28" s="330">
        <v>21.89</v>
      </c>
      <c r="F28" s="330">
        <v>0</v>
      </c>
      <c r="G28" s="330">
        <f t="shared" si="2"/>
        <v>21.89</v>
      </c>
      <c r="H28" s="495"/>
      <c r="I28" s="498"/>
      <c r="J28" s="70"/>
      <c r="K28" s="501"/>
      <c r="L28" s="510"/>
      <c r="M28" s="244"/>
      <c r="N28" s="24"/>
    </row>
    <row r="29" spans="1:19" s="245" customFormat="1" ht="18" x14ac:dyDescent="0.25">
      <c r="A29" s="378">
        <v>5</v>
      </c>
      <c r="B29" s="240">
        <v>221</v>
      </c>
      <c r="C29" s="312" t="s">
        <v>194</v>
      </c>
      <c r="D29" s="257"/>
      <c r="E29" s="330">
        <v>28.37</v>
      </c>
      <c r="F29" s="330">
        <v>0</v>
      </c>
      <c r="G29" s="330">
        <f t="shared" si="2"/>
        <v>28.37</v>
      </c>
      <c r="H29" s="495"/>
      <c r="I29" s="498"/>
      <c r="J29" s="70"/>
      <c r="K29" s="501"/>
      <c r="L29" s="510"/>
      <c r="M29" s="244"/>
      <c r="N29" s="246">
        <f>G25+G26+G27+G28+G29+G30+G31+G32</f>
        <v>187.52999999999997</v>
      </c>
      <c r="O29" s="182">
        <f>N29-28.37</f>
        <v>159.15999999999997</v>
      </c>
    </row>
    <row r="30" spans="1:19" s="245" customFormat="1" ht="18" x14ac:dyDescent="0.25">
      <c r="A30" s="378">
        <v>6</v>
      </c>
      <c r="B30" s="240">
        <v>247</v>
      </c>
      <c r="C30" s="312" t="s">
        <v>195</v>
      </c>
      <c r="D30" s="257"/>
      <c r="E30" s="330">
        <v>26.71</v>
      </c>
      <c r="F30" s="330">
        <v>0</v>
      </c>
      <c r="G30" s="330">
        <f t="shared" si="2"/>
        <v>26.71</v>
      </c>
      <c r="H30" s="495"/>
      <c r="I30" s="498"/>
      <c r="J30" s="70"/>
      <c r="K30" s="501"/>
      <c r="L30" s="510"/>
      <c r="M30" s="244"/>
      <c r="N30" s="24"/>
    </row>
    <row r="31" spans="1:19" s="245" customFormat="1" ht="18" x14ac:dyDescent="0.25">
      <c r="A31" s="378">
        <v>7</v>
      </c>
      <c r="B31" s="240">
        <v>347</v>
      </c>
      <c r="C31" s="312" t="s">
        <v>196</v>
      </c>
      <c r="D31" s="258"/>
      <c r="E31" s="330">
        <v>20.07</v>
      </c>
      <c r="F31" s="330">
        <v>0</v>
      </c>
      <c r="G31" s="330">
        <f t="shared" si="2"/>
        <v>20.07</v>
      </c>
      <c r="H31" s="495"/>
      <c r="I31" s="498"/>
      <c r="J31" s="70"/>
      <c r="K31" s="501"/>
      <c r="L31" s="510"/>
      <c r="M31" s="244"/>
      <c r="N31" s="24"/>
    </row>
    <row r="32" spans="1:19" s="245" customFormat="1" ht="16.95" customHeight="1" thickBot="1" x14ac:dyDescent="0.3">
      <c r="A32" s="379">
        <v>8</v>
      </c>
      <c r="B32" s="381">
        <v>202</v>
      </c>
      <c r="C32" s="382" t="s">
        <v>197</v>
      </c>
      <c r="D32" s="259"/>
      <c r="E32" s="331">
        <v>21.33</v>
      </c>
      <c r="F32" s="331">
        <v>0</v>
      </c>
      <c r="G32" s="334">
        <f t="shared" si="2"/>
        <v>21.33</v>
      </c>
      <c r="H32" s="496"/>
      <c r="I32" s="499"/>
      <c r="J32" s="71"/>
      <c r="K32" s="502"/>
      <c r="L32" s="511"/>
      <c r="M32" s="244"/>
      <c r="N32" s="24"/>
    </row>
    <row r="33" spans="1:15" s="245" customFormat="1" ht="18.75" customHeight="1" thickBot="1" x14ac:dyDescent="0.3">
      <c r="A33" s="266"/>
      <c r="B33" s="285" t="s">
        <v>155</v>
      </c>
      <c r="C33" s="383" t="s">
        <v>198</v>
      </c>
      <c r="D33" s="99"/>
      <c r="E33" s="51"/>
      <c r="F33" s="51"/>
      <c r="G33" s="51"/>
      <c r="H33" s="51"/>
      <c r="I33" s="125"/>
      <c r="J33" s="125"/>
      <c r="K33" s="125"/>
      <c r="L33" s="168"/>
      <c r="M33" s="244"/>
      <c r="N33" s="24"/>
    </row>
    <row r="34" spans="1:15" ht="18" customHeight="1" x14ac:dyDescent="0.25">
      <c r="A34" s="384">
        <v>1</v>
      </c>
      <c r="B34" s="385">
        <v>220</v>
      </c>
      <c r="C34" s="386" t="s">
        <v>199</v>
      </c>
      <c r="D34" s="237"/>
      <c r="E34" s="333">
        <v>129.03</v>
      </c>
      <c r="F34" s="333">
        <v>14</v>
      </c>
      <c r="G34" s="333">
        <f>F34+E34</f>
        <v>143.03</v>
      </c>
      <c r="H34" s="494"/>
      <c r="I34" s="497">
        <f>SUM(G34:G41)+H34-(MAX(G34:G41))</f>
        <v>802.76999999999987</v>
      </c>
      <c r="J34" s="69"/>
      <c r="K34" s="500"/>
      <c r="L34" s="503">
        <v>27</v>
      </c>
    </row>
    <row r="35" spans="1:15" ht="18" customHeight="1" x14ac:dyDescent="0.25">
      <c r="A35" s="378">
        <v>2</v>
      </c>
      <c r="B35" s="314">
        <v>201</v>
      </c>
      <c r="C35" s="312" t="s">
        <v>200</v>
      </c>
      <c r="D35" s="235"/>
      <c r="E35" s="330" t="s">
        <v>408</v>
      </c>
      <c r="F35" s="330">
        <v>0</v>
      </c>
      <c r="G35" s="330">
        <v>120</v>
      </c>
      <c r="H35" s="495"/>
      <c r="I35" s="498"/>
      <c r="J35" s="70"/>
      <c r="K35" s="501"/>
      <c r="L35" s="504"/>
    </row>
    <row r="36" spans="1:15" ht="18" customHeight="1" x14ac:dyDescent="0.25">
      <c r="A36" s="378">
        <v>3</v>
      </c>
      <c r="B36" s="314">
        <v>224</v>
      </c>
      <c r="C36" s="312" t="s">
        <v>201</v>
      </c>
      <c r="D36" s="235"/>
      <c r="E36" s="330" t="s">
        <v>408</v>
      </c>
      <c r="F36" s="330">
        <v>0</v>
      </c>
      <c r="G36" s="330">
        <v>120</v>
      </c>
      <c r="H36" s="495"/>
      <c r="I36" s="498"/>
      <c r="J36" s="70"/>
      <c r="K36" s="501"/>
      <c r="L36" s="504"/>
    </row>
    <row r="37" spans="1:15" ht="18" customHeight="1" x14ac:dyDescent="0.25">
      <c r="A37" s="378">
        <v>4</v>
      </c>
      <c r="B37" s="314">
        <v>253</v>
      </c>
      <c r="C37" s="312" t="s">
        <v>202</v>
      </c>
      <c r="D37" s="235"/>
      <c r="E37" s="330">
        <v>93.45</v>
      </c>
      <c r="F37" s="330">
        <v>9</v>
      </c>
      <c r="G37" s="330">
        <f t="shared" ref="G37:G41" si="3">F37+E37</f>
        <v>102.45</v>
      </c>
      <c r="H37" s="495"/>
      <c r="I37" s="498"/>
      <c r="J37" s="70"/>
      <c r="K37" s="501"/>
      <c r="L37" s="504"/>
      <c r="N37" s="149">
        <f>G34+G35+G36+G37+G38+G39+G40+G41</f>
        <v>1024.3599999999999</v>
      </c>
      <c r="O37" s="182">
        <f>N37-G40</f>
        <v>802.76999999999987</v>
      </c>
    </row>
    <row r="38" spans="1:15" ht="18" customHeight="1" x14ac:dyDescent="0.25">
      <c r="A38" s="378">
        <v>5</v>
      </c>
      <c r="B38" s="314">
        <v>233</v>
      </c>
      <c r="C38" s="312" t="s">
        <v>203</v>
      </c>
      <c r="D38" s="235"/>
      <c r="E38" s="330">
        <v>69.66</v>
      </c>
      <c r="F38" s="330">
        <v>17</v>
      </c>
      <c r="G38" s="330">
        <f t="shared" si="3"/>
        <v>86.66</v>
      </c>
      <c r="H38" s="495"/>
      <c r="I38" s="498"/>
      <c r="J38" s="70"/>
      <c r="K38" s="501"/>
      <c r="L38" s="504"/>
    </row>
    <row r="39" spans="1:15" ht="18" customHeight="1" x14ac:dyDescent="0.25">
      <c r="A39" s="378">
        <v>6</v>
      </c>
      <c r="B39" s="314">
        <v>203</v>
      </c>
      <c r="C39" s="312" t="s">
        <v>204</v>
      </c>
      <c r="D39" s="235"/>
      <c r="E39" s="330">
        <v>106.77</v>
      </c>
      <c r="F39" s="330">
        <v>29</v>
      </c>
      <c r="G39" s="330">
        <f t="shared" si="3"/>
        <v>135.76999999999998</v>
      </c>
      <c r="H39" s="495"/>
      <c r="I39" s="498"/>
      <c r="J39" s="70"/>
      <c r="K39" s="501"/>
      <c r="L39" s="504"/>
    </row>
    <row r="40" spans="1:15" ht="18" customHeight="1" x14ac:dyDescent="0.25">
      <c r="A40" s="378">
        <v>7</v>
      </c>
      <c r="B40" s="314">
        <v>239</v>
      </c>
      <c r="C40" s="312" t="s">
        <v>205</v>
      </c>
      <c r="D40" s="235"/>
      <c r="E40" s="330">
        <v>207.59</v>
      </c>
      <c r="F40" s="330">
        <v>14</v>
      </c>
      <c r="G40" s="330">
        <f t="shared" si="3"/>
        <v>221.59</v>
      </c>
      <c r="H40" s="495"/>
      <c r="I40" s="498"/>
      <c r="J40" s="70"/>
      <c r="K40" s="501"/>
      <c r="L40" s="504"/>
    </row>
    <row r="41" spans="1:15" ht="18" customHeight="1" thickBot="1" x14ac:dyDescent="0.3">
      <c r="A41" s="379">
        <v>8</v>
      </c>
      <c r="B41" s="387">
        <v>214</v>
      </c>
      <c r="C41" s="382" t="s">
        <v>206</v>
      </c>
      <c r="D41" s="236"/>
      <c r="E41" s="334">
        <v>85.86</v>
      </c>
      <c r="F41" s="334">
        <v>9</v>
      </c>
      <c r="G41" s="334">
        <f t="shared" si="3"/>
        <v>94.86</v>
      </c>
      <c r="H41" s="496"/>
      <c r="I41" s="499"/>
      <c r="J41" s="71"/>
      <c r="K41" s="502"/>
      <c r="L41" s="505"/>
    </row>
    <row r="42" spans="1:15" s="245" customFormat="1" ht="16.8" customHeight="1" thickBot="1" x14ac:dyDescent="0.3">
      <c r="A42" s="166"/>
      <c r="B42" s="108" t="s">
        <v>156</v>
      </c>
      <c r="C42" s="255" t="s">
        <v>107</v>
      </c>
      <c r="D42" s="99"/>
      <c r="E42" s="51"/>
      <c r="F42" s="51"/>
      <c r="G42" s="51"/>
      <c r="H42" s="51"/>
      <c r="I42" s="51"/>
      <c r="J42" s="123"/>
      <c r="K42" s="123"/>
      <c r="L42" s="167"/>
      <c r="M42" s="244"/>
      <c r="N42" s="24"/>
    </row>
    <row r="43" spans="1:15" s="245" customFormat="1" ht="18" x14ac:dyDescent="0.3">
      <c r="A43" s="384">
        <v>1</v>
      </c>
      <c r="B43" s="385">
        <v>375</v>
      </c>
      <c r="C43" s="337" t="s">
        <v>130</v>
      </c>
      <c r="D43" s="140"/>
      <c r="E43" s="329">
        <v>146.47</v>
      </c>
      <c r="F43" s="329">
        <v>3</v>
      </c>
      <c r="G43" s="333">
        <f>F43+E43</f>
        <v>149.47</v>
      </c>
      <c r="H43" s="494"/>
      <c r="I43" s="497">
        <f>SUM(G43:G50)+H43-(MAX(G43:G50))</f>
        <v>457.15999999999985</v>
      </c>
      <c r="J43" s="69"/>
      <c r="K43" s="500"/>
      <c r="L43" s="503">
        <v>20</v>
      </c>
      <c r="M43" s="244"/>
      <c r="N43" s="24"/>
    </row>
    <row r="44" spans="1:15" s="245" customFormat="1" ht="18" x14ac:dyDescent="0.3">
      <c r="A44" s="378">
        <v>2</v>
      </c>
      <c r="B44" s="314">
        <v>311</v>
      </c>
      <c r="C44" s="315" t="s">
        <v>207</v>
      </c>
      <c r="D44" s="141"/>
      <c r="E44" s="330">
        <v>36.94</v>
      </c>
      <c r="F44" s="330">
        <v>5</v>
      </c>
      <c r="G44" s="330">
        <f t="shared" ref="G44:G50" si="4">F44+E44</f>
        <v>41.94</v>
      </c>
      <c r="H44" s="495"/>
      <c r="I44" s="498"/>
      <c r="J44" s="70"/>
      <c r="K44" s="501"/>
      <c r="L44" s="504"/>
      <c r="M44" s="244"/>
      <c r="N44" s="24"/>
    </row>
    <row r="45" spans="1:15" s="245" customFormat="1" ht="18" x14ac:dyDescent="0.3">
      <c r="A45" s="378">
        <v>3</v>
      </c>
      <c r="B45" s="314">
        <v>399</v>
      </c>
      <c r="C45" s="315" t="s">
        <v>140</v>
      </c>
      <c r="D45" s="141"/>
      <c r="E45" s="330">
        <v>53.71</v>
      </c>
      <c r="F45" s="330">
        <v>8</v>
      </c>
      <c r="G45" s="330">
        <f t="shared" si="4"/>
        <v>61.71</v>
      </c>
      <c r="H45" s="495"/>
      <c r="I45" s="498"/>
      <c r="J45" s="70"/>
      <c r="K45" s="501"/>
      <c r="L45" s="504"/>
      <c r="M45" s="244"/>
      <c r="N45" s="24"/>
    </row>
    <row r="46" spans="1:15" s="245" customFormat="1" ht="18" x14ac:dyDescent="0.3">
      <c r="A46" s="378">
        <v>4</v>
      </c>
      <c r="B46" s="314">
        <v>371</v>
      </c>
      <c r="C46" s="315" t="s">
        <v>208</v>
      </c>
      <c r="D46" s="141"/>
      <c r="E46" s="330">
        <v>62</v>
      </c>
      <c r="F46" s="330">
        <v>0</v>
      </c>
      <c r="G46" s="330">
        <f t="shared" si="4"/>
        <v>62</v>
      </c>
      <c r="H46" s="495"/>
      <c r="I46" s="498"/>
      <c r="J46" s="70"/>
      <c r="K46" s="501"/>
      <c r="L46" s="504"/>
      <c r="M46" s="244"/>
      <c r="N46" s="24"/>
    </row>
    <row r="47" spans="1:15" s="245" customFormat="1" ht="18" x14ac:dyDescent="0.3">
      <c r="A47" s="378">
        <v>5</v>
      </c>
      <c r="B47" s="314">
        <v>316</v>
      </c>
      <c r="C47" s="315" t="s">
        <v>209</v>
      </c>
      <c r="D47" s="141"/>
      <c r="E47" s="330">
        <v>45.52</v>
      </c>
      <c r="F47" s="330">
        <v>0</v>
      </c>
      <c r="G47" s="330">
        <f t="shared" si="4"/>
        <v>45.52</v>
      </c>
      <c r="H47" s="495"/>
      <c r="I47" s="498"/>
      <c r="J47" s="70"/>
      <c r="K47" s="501"/>
      <c r="L47" s="504"/>
      <c r="M47" s="244"/>
      <c r="N47" s="246">
        <f>G43+G44+G45+G46+G47+G48+G49+G50</f>
        <v>606.62999999999988</v>
      </c>
      <c r="O47" s="182">
        <f>N47-G43</f>
        <v>457.15999999999985</v>
      </c>
    </row>
    <row r="48" spans="1:15" s="245" customFormat="1" ht="18" x14ac:dyDescent="0.3">
      <c r="A48" s="378">
        <v>6</v>
      </c>
      <c r="B48" s="314">
        <v>300</v>
      </c>
      <c r="C48" s="315" t="s">
        <v>210</v>
      </c>
      <c r="D48" s="141"/>
      <c r="E48" s="330">
        <v>58.91</v>
      </c>
      <c r="F48" s="330">
        <v>3</v>
      </c>
      <c r="G48" s="330">
        <f t="shared" si="4"/>
        <v>61.91</v>
      </c>
      <c r="H48" s="495"/>
      <c r="I48" s="498"/>
      <c r="J48" s="70"/>
      <c r="K48" s="501"/>
      <c r="L48" s="504"/>
      <c r="M48" s="244"/>
      <c r="N48" s="24"/>
    </row>
    <row r="49" spans="1:16" s="245" customFormat="1" ht="18" x14ac:dyDescent="0.3">
      <c r="A49" s="378">
        <v>7</v>
      </c>
      <c r="B49" s="314">
        <v>322</v>
      </c>
      <c r="C49" s="315" t="s">
        <v>211</v>
      </c>
      <c r="D49" s="141"/>
      <c r="E49" s="330">
        <v>98.52</v>
      </c>
      <c r="F49" s="330">
        <v>18</v>
      </c>
      <c r="G49" s="330">
        <f t="shared" si="4"/>
        <v>116.52</v>
      </c>
      <c r="H49" s="495"/>
      <c r="I49" s="498"/>
      <c r="J49" s="70"/>
      <c r="K49" s="501"/>
      <c r="L49" s="504"/>
      <c r="M49" s="244"/>
      <c r="N49" s="24"/>
    </row>
    <row r="50" spans="1:16" s="245" customFormat="1" ht="18.600000000000001" thickBot="1" x14ac:dyDescent="0.35">
      <c r="A50" s="379">
        <v>8</v>
      </c>
      <c r="B50" s="387">
        <v>390</v>
      </c>
      <c r="C50" s="388" t="s">
        <v>212</v>
      </c>
      <c r="D50" s="142"/>
      <c r="E50" s="331">
        <v>61.56</v>
      </c>
      <c r="F50" s="331">
        <v>6</v>
      </c>
      <c r="G50" s="334">
        <f t="shared" si="4"/>
        <v>67.56</v>
      </c>
      <c r="H50" s="496"/>
      <c r="I50" s="499"/>
      <c r="J50" s="71"/>
      <c r="K50" s="502"/>
      <c r="L50" s="505"/>
      <c r="M50" s="244"/>
      <c r="N50" s="24"/>
    </row>
    <row r="51" spans="1:16" s="245" customFormat="1" ht="18.600000000000001" customHeight="1" thickBot="1" x14ac:dyDescent="0.35">
      <c r="A51" s="238"/>
      <c r="B51" s="4" t="s">
        <v>157</v>
      </c>
      <c r="C51" s="254" t="s">
        <v>108</v>
      </c>
      <c r="D51" s="99"/>
      <c r="E51" s="51"/>
      <c r="F51" s="51"/>
      <c r="G51" s="51"/>
      <c r="H51" s="51"/>
      <c r="I51" s="125"/>
      <c r="J51" s="125"/>
      <c r="K51" s="125"/>
      <c r="L51" s="168"/>
      <c r="M51" s="244"/>
      <c r="N51" s="24"/>
    </row>
    <row r="52" spans="1:16" s="245" customFormat="1" ht="18" x14ac:dyDescent="0.25">
      <c r="A52" s="384">
        <v>1</v>
      </c>
      <c r="B52" s="389">
        <v>445</v>
      </c>
      <c r="C52" s="390" t="s">
        <v>213</v>
      </c>
      <c r="D52" s="143"/>
      <c r="E52" s="329">
        <v>28.53</v>
      </c>
      <c r="F52" s="329">
        <v>8</v>
      </c>
      <c r="G52" s="333">
        <f>F52+E52</f>
        <v>36.53</v>
      </c>
      <c r="H52" s="494"/>
      <c r="I52" s="497">
        <f>SUM(G52:G59)+H52-(MAX(G52:G59))</f>
        <v>299.65000000000003</v>
      </c>
      <c r="J52" s="69"/>
      <c r="K52" s="500"/>
      <c r="L52" s="503">
        <v>9</v>
      </c>
      <c r="M52" s="244"/>
      <c r="N52" s="24"/>
    </row>
    <row r="53" spans="1:16" s="245" customFormat="1" ht="18" x14ac:dyDescent="0.25">
      <c r="A53" s="378">
        <v>2</v>
      </c>
      <c r="B53" s="240">
        <v>464</v>
      </c>
      <c r="C53" s="316" t="s">
        <v>214</v>
      </c>
      <c r="D53" s="144"/>
      <c r="E53" s="330">
        <v>32.86</v>
      </c>
      <c r="F53" s="330">
        <v>0</v>
      </c>
      <c r="G53" s="330">
        <f t="shared" ref="G53:G58" si="5">F53+E53</f>
        <v>32.86</v>
      </c>
      <c r="H53" s="495"/>
      <c r="I53" s="498"/>
      <c r="J53" s="70"/>
      <c r="K53" s="501"/>
      <c r="L53" s="504"/>
      <c r="M53" s="244"/>
      <c r="N53" s="24"/>
    </row>
    <row r="54" spans="1:16" s="245" customFormat="1" ht="18" x14ac:dyDescent="0.25">
      <c r="A54" s="378">
        <v>3</v>
      </c>
      <c r="B54" s="240">
        <v>430</v>
      </c>
      <c r="C54" s="316" t="s">
        <v>215</v>
      </c>
      <c r="D54" s="144"/>
      <c r="E54" s="330">
        <v>31.66</v>
      </c>
      <c r="F54" s="330">
        <v>0</v>
      </c>
      <c r="G54" s="330">
        <f t="shared" si="5"/>
        <v>31.66</v>
      </c>
      <c r="H54" s="495"/>
      <c r="I54" s="498"/>
      <c r="J54" s="70"/>
      <c r="K54" s="501"/>
      <c r="L54" s="504"/>
      <c r="M54" s="244"/>
      <c r="N54" s="24"/>
    </row>
    <row r="55" spans="1:16" s="245" customFormat="1" ht="18" x14ac:dyDescent="0.25">
      <c r="A55" s="378">
        <v>4</v>
      </c>
      <c r="B55" s="240">
        <v>429</v>
      </c>
      <c r="C55" s="309" t="s">
        <v>216</v>
      </c>
      <c r="D55" s="144"/>
      <c r="E55" s="330">
        <v>61.91</v>
      </c>
      <c r="F55" s="330">
        <v>0</v>
      </c>
      <c r="G55" s="330">
        <f t="shared" si="5"/>
        <v>61.91</v>
      </c>
      <c r="H55" s="495"/>
      <c r="I55" s="498"/>
      <c r="J55" s="70"/>
      <c r="K55" s="501"/>
      <c r="L55" s="504"/>
      <c r="M55" s="244"/>
      <c r="N55" s="246">
        <f>G52+G53+G54+G55+G56+G57+G58+G59</f>
        <v>362.59000000000003</v>
      </c>
      <c r="O55" s="182">
        <f>N55-G56</f>
        <v>299.65000000000003</v>
      </c>
      <c r="P55" s="279"/>
    </row>
    <row r="56" spans="1:16" s="245" customFormat="1" ht="18" x14ac:dyDescent="0.25">
      <c r="A56" s="378">
        <v>5</v>
      </c>
      <c r="B56" s="240">
        <v>438</v>
      </c>
      <c r="C56" s="309" t="s">
        <v>217</v>
      </c>
      <c r="D56" s="144"/>
      <c r="E56" s="330">
        <v>59.94</v>
      </c>
      <c r="F56" s="330">
        <v>3</v>
      </c>
      <c r="G56" s="330">
        <f t="shared" si="5"/>
        <v>62.94</v>
      </c>
      <c r="H56" s="495"/>
      <c r="I56" s="498"/>
      <c r="J56" s="70"/>
      <c r="K56" s="501"/>
      <c r="L56" s="504"/>
      <c r="M56" s="244"/>
      <c r="N56" s="24"/>
    </row>
    <row r="57" spans="1:16" s="245" customFormat="1" ht="18" x14ac:dyDescent="0.25">
      <c r="A57" s="378">
        <v>6</v>
      </c>
      <c r="B57" s="240">
        <v>486</v>
      </c>
      <c r="C57" s="309" t="s">
        <v>218</v>
      </c>
      <c r="D57" s="144"/>
      <c r="E57" s="330">
        <v>55.1</v>
      </c>
      <c r="F57" s="330">
        <v>3</v>
      </c>
      <c r="G57" s="330">
        <f t="shared" si="5"/>
        <v>58.1</v>
      </c>
      <c r="H57" s="495"/>
      <c r="I57" s="498"/>
      <c r="J57" s="70"/>
      <c r="K57" s="501"/>
      <c r="L57" s="504"/>
      <c r="M57" s="244"/>
      <c r="N57" s="24"/>
    </row>
    <row r="58" spans="1:16" s="245" customFormat="1" ht="22.5" customHeight="1" x14ac:dyDescent="0.25">
      <c r="A58" s="378">
        <v>7</v>
      </c>
      <c r="B58" s="240">
        <v>457</v>
      </c>
      <c r="C58" s="309" t="s">
        <v>219</v>
      </c>
      <c r="D58" s="144"/>
      <c r="E58" s="330">
        <v>37.119999999999997</v>
      </c>
      <c r="F58" s="330">
        <v>0</v>
      </c>
      <c r="G58" s="330">
        <f t="shared" si="5"/>
        <v>37.119999999999997</v>
      </c>
      <c r="H58" s="495"/>
      <c r="I58" s="498"/>
      <c r="J58" s="70"/>
      <c r="K58" s="501"/>
      <c r="L58" s="504"/>
      <c r="M58" s="244"/>
      <c r="N58" s="24"/>
    </row>
    <row r="59" spans="1:16" s="245" customFormat="1" ht="18.600000000000001" customHeight="1" thickBot="1" x14ac:dyDescent="0.3">
      <c r="A59" s="379">
        <v>8</v>
      </c>
      <c r="B59" s="381">
        <v>452</v>
      </c>
      <c r="C59" s="391" t="s">
        <v>220</v>
      </c>
      <c r="D59" s="392"/>
      <c r="E59" s="331">
        <v>36.47</v>
      </c>
      <c r="F59" s="331">
        <v>5</v>
      </c>
      <c r="G59" s="334">
        <f>F59+E59</f>
        <v>41.47</v>
      </c>
      <c r="H59" s="496"/>
      <c r="I59" s="499"/>
      <c r="J59" s="71"/>
      <c r="K59" s="502"/>
      <c r="L59" s="505"/>
      <c r="M59" s="244"/>
      <c r="N59" s="24"/>
    </row>
    <row r="60" spans="1:16" s="245" customFormat="1" ht="17.399999999999999" customHeight="1" thickBot="1" x14ac:dyDescent="0.35">
      <c r="A60" s="166"/>
      <c r="B60" s="108" t="s">
        <v>158</v>
      </c>
      <c r="C60" s="250" t="s">
        <v>109</v>
      </c>
      <c r="D60" s="99"/>
      <c r="E60" s="51"/>
      <c r="F60" s="51"/>
      <c r="G60" s="51"/>
      <c r="H60" s="51"/>
      <c r="I60" s="51"/>
      <c r="J60" s="123"/>
      <c r="K60" s="123"/>
      <c r="L60" s="167"/>
      <c r="M60" s="244"/>
      <c r="N60" s="24"/>
    </row>
    <row r="61" spans="1:16" s="245" customFormat="1" ht="18" x14ac:dyDescent="0.25">
      <c r="A61" s="384">
        <v>1</v>
      </c>
      <c r="B61" s="385">
        <v>101</v>
      </c>
      <c r="C61" s="338" t="s">
        <v>221</v>
      </c>
      <c r="D61" s="247"/>
      <c r="E61" s="329">
        <v>30.69</v>
      </c>
      <c r="F61" s="329">
        <v>5</v>
      </c>
      <c r="G61" s="333">
        <f>F61+E61</f>
        <v>35.69</v>
      </c>
      <c r="H61" s="512"/>
      <c r="I61" s="497">
        <f>SUM(G61:G68)+H61-(MAX(G61:G68))</f>
        <v>333.23</v>
      </c>
      <c r="J61" s="69"/>
      <c r="K61" s="500"/>
      <c r="L61" s="503">
        <v>11</v>
      </c>
      <c r="M61" s="244"/>
      <c r="N61" s="24"/>
    </row>
    <row r="62" spans="1:16" s="245" customFormat="1" ht="18" x14ac:dyDescent="0.25">
      <c r="A62" s="378">
        <v>2</v>
      </c>
      <c r="B62" s="314">
        <v>116</v>
      </c>
      <c r="C62" s="317" t="s">
        <v>222</v>
      </c>
      <c r="D62" s="248"/>
      <c r="E62" s="330">
        <v>59.6</v>
      </c>
      <c r="F62" s="330">
        <v>0</v>
      </c>
      <c r="G62" s="330">
        <f t="shared" ref="G62:G68" si="6">F62+E62</f>
        <v>59.6</v>
      </c>
      <c r="H62" s="513"/>
      <c r="I62" s="498"/>
      <c r="J62" s="70"/>
      <c r="K62" s="501"/>
      <c r="L62" s="504"/>
      <c r="M62" s="244"/>
      <c r="N62" s="24"/>
    </row>
    <row r="63" spans="1:16" s="245" customFormat="1" ht="18" x14ac:dyDescent="0.25">
      <c r="A63" s="378">
        <v>3</v>
      </c>
      <c r="B63" s="314">
        <v>158</v>
      </c>
      <c r="C63" s="317" t="s">
        <v>223</v>
      </c>
      <c r="D63" s="248"/>
      <c r="E63" s="330">
        <v>41.18</v>
      </c>
      <c r="F63" s="330">
        <v>5</v>
      </c>
      <c r="G63" s="330">
        <f t="shared" si="6"/>
        <v>46.18</v>
      </c>
      <c r="H63" s="513"/>
      <c r="I63" s="498"/>
      <c r="J63" s="70"/>
      <c r="K63" s="501"/>
      <c r="L63" s="504"/>
      <c r="M63" s="244"/>
      <c r="N63" s="24"/>
    </row>
    <row r="64" spans="1:16" s="245" customFormat="1" ht="18" x14ac:dyDescent="0.25">
      <c r="A64" s="378">
        <v>4</v>
      </c>
      <c r="B64" s="314">
        <v>100</v>
      </c>
      <c r="C64" s="317" t="s">
        <v>224</v>
      </c>
      <c r="D64" s="248"/>
      <c r="E64" s="330">
        <v>335.65</v>
      </c>
      <c r="F64" s="330">
        <v>8</v>
      </c>
      <c r="G64" s="330">
        <f t="shared" si="6"/>
        <v>343.65</v>
      </c>
      <c r="H64" s="513"/>
      <c r="I64" s="498"/>
      <c r="J64" s="70"/>
      <c r="K64" s="501"/>
      <c r="L64" s="504"/>
      <c r="M64" s="244"/>
      <c r="N64" s="24"/>
    </row>
    <row r="65" spans="1:15" s="245" customFormat="1" ht="18" x14ac:dyDescent="0.25">
      <c r="A65" s="378">
        <v>5</v>
      </c>
      <c r="B65" s="314">
        <v>99</v>
      </c>
      <c r="C65" s="317" t="s">
        <v>225</v>
      </c>
      <c r="D65" s="248"/>
      <c r="E65" s="330">
        <v>52.28</v>
      </c>
      <c r="F65" s="330">
        <v>3</v>
      </c>
      <c r="G65" s="330">
        <f t="shared" si="6"/>
        <v>55.28</v>
      </c>
      <c r="H65" s="513"/>
      <c r="I65" s="498"/>
      <c r="J65" s="70"/>
      <c r="K65" s="501"/>
      <c r="L65" s="504"/>
      <c r="M65" s="244"/>
      <c r="N65" s="246">
        <f>G61+G62+G63+G64+G65+G66+G67+G68</f>
        <v>676.88</v>
      </c>
      <c r="O65" s="182">
        <f>N65-G64</f>
        <v>333.23</v>
      </c>
    </row>
    <row r="66" spans="1:15" s="245" customFormat="1" ht="18" x14ac:dyDescent="0.25">
      <c r="A66" s="378">
        <v>6</v>
      </c>
      <c r="B66" s="314">
        <v>115</v>
      </c>
      <c r="C66" s="317" t="s">
        <v>226</v>
      </c>
      <c r="D66" s="248"/>
      <c r="E66" s="330">
        <v>36.909999999999997</v>
      </c>
      <c r="F66" s="330">
        <v>0</v>
      </c>
      <c r="G66" s="330">
        <f t="shared" si="6"/>
        <v>36.909999999999997</v>
      </c>
      <c r="H66" s="513"/>
      <c r="I66" s="498"/>
      <c r="J66" s="70"/>
      <c r="K66" s="501"/>
      <c r="L66" s="504"/>
      <c r="M66" s="244"/>
      <c r="N66" s="24"/>
    </row>
    <row r="67" spans="1:15" s="245" customFormat="1" ht="18" x14ac:dyDescent="0.25">
      <c r="A67" s="378">
        <v>7</v>
      </c>
      <c r="B67" s="314">
        <v>98</v>
      </c>
      <c r="C67" s="317" t="s">
        <v>227</v>
      </c>
      <c r="D67" s="248"/>
      <c r="E67" s="330">
        <v>46.22</v>
      </c>
      <c r="F67" s="330">
        <v>5</v>
      </c>
      <c r="G67" s="330">
        <f t="shared" si="6"/>
        <v>51.22</v>
      </c>
      <c r="H67" s="513"/>
      <c r="I67" s="498"/>
      <c r="J67" s="70"/>
      <c r="K67" s="501"/>
      <c r="L67" s="504"/>
      <c r="M67" s="244"/>
      <c r="N67" s="24"/>
    </row>
    <row r="68" spans="1:15" s="245" customFormat="1" ht="18.600000000000001" thickBot="1" x14ac:dyDescent="0.3">
      <c r="A68" s="379">
        <v>8</v>
      </c>
      <c r="B68" s="387">
        <v>70</v>
      </c>
      <c r="C68" s="393" t="s">
        <v>228</v>
      </c>
      <c r="D68" s="249"/>
      <c r="E68" s="331">
        <v>48.35</v>
      </c>
      <c r="F68" s="331">
        <v>0</v>
      </c>
      <c r="G68" s="334">
        <f t="shared" si="6"/>
        <v>48.35</v>
      </c>
      <c r="H68" s="514"/>
      <c r="I68" s="499"/>
      <c r="J68" s="71"/>
      <c r="K68" s="502"/>
      <c r="L68" s="505"/>
      <c r="M68" s="244"/>
      <c r="N68" s="24"/>
    </row>
    <row r="69" spans="1:15" s="245" customFormat="1" ht="18" customHeight="1" thickBot="1" x14ac:dyDescent="0.35">
      <c r="A69" s="166"/>
      <c r="B69" s="108" t="s">
        <v>159</v>
      </c>
      <c r="C69" s="250" t="s">
        <v>110</v>
      </c>
      <c r="D69" s="99"/>
      <c r="E69" s="51"/>
      <c r="F69" s="51"/>
      <c r="G69" s="51"/>
      <c r="H69" s="51"/>
      <c r="I69" s="51"/>
      <c r="J69" s="123"/>
      <c r="K69" s="123"/>
      <c r="L69" s="167"/>
      <c r="M69" s="244"/>
      <c r="N69" s="24"/>
    </row>
    <row r="70" spans="1:15" s="245" customFormat="1" ht="18" x14ac:dyDescent="0.25">
      <c r="A70" s="384">
        <v>1</v>
      </c>
      <c r="B70" s="389">
        <v>458</v>
      </c>
      <c r="C70" s="390" t="s">
        <v>229</v>
      </c>
      <c r="D70" s="239"/>
      <c r="E70" s="329">
        <v>32.020000000000003</v>
      </c>
      <c r="F70" s="329">
        <v>0</v>
      </c>
      <c r="G70" s="333">
        <f>F70+E70</f>
        <v>32.020000000000003</v>
      </c>
      <c r="H70" s="494"/>
      <c r="I70" s="497">
        <f>SUM(G70:G77)+H70-(MAX(G70:G77))</f>
        <v>218.73000000000005</v>
      </c>
      <c r="J70" s="69"/>
      <c r="K70" s="500">
        <v>3.5069444444444445E-3</v>
      </c>
      <c r="L70" s="509">
        <v>3</v>
      </c>
      <c r="M70" s="244"/>
      <c r="N70" s="24"/>
    </row>
    <row r="71" spans="1:15" s="245" customFormat="1" ht="18" x14ac:dyDescent="0.25">
      <c r="A71" s="378">
        <v>2</v>
      </c>
      <c r="B71" s="240">
        <v>478</v>
      </c>
      <c r="C71" s="316" t="s">
        <v>230</v>
      </c>
      <c r="D71" s="241"/>
      <c r="E71" s="330">
        <v>38.479999999999997</v>
      </c>
      <c r="F71" s="330">
        <v>0</v>
      </c>
      <c r="G71" s="330">
        <f t="shared" ref="G71:G77" si="7">F71+E71</f>
        <v>38.479999999999997</v>
      </c>
      <c r="H71" s="495"/>
      <c r="I71" s="498"/>
      <c r="J71" s="70"/>
      <c r="K71" s="501"/>
      <c r="L71" s="510"/>
      <c r="M71" s="244"/>
      <c r="N71" s="24"/>
    </row>
    <row r="72" spans="1:15" s="245" customFormat="1" ht="18" x14ac:dyDescent="0.25">
      <c r="A72" s="378">
        <v>3</v>
      </c>
      <c r="B72" s="240">
        <v>470</v>
      </c>
      <c r="C72" s="316" t="s">
        <v>231</v>
      </c>
      <c r="D72" s="241"/>
      <c r="E72" s="330">
        <v>32.35</v>
      </c>
      <c r="F72" s="330">
        <v>0</v>
      </c>
      <c r="G72" s="330">
        <f t="shared" si="7"/>
        <v>32.35</v>
      </c>
      <c r="H72" s="495"/>
      <c r="I72" s="498"/>
      <c r="J72" s="70"/>
      <c r="K72" s="501"/>
      <c r="L72" s="510"/>
      <c r="M72" s="244"/>
      <c r="N72" s="24"/>
    </row>
    <row r="73" spans="1:15" s="245" customFormat="1" ht="18" x14ac:dyDescent="0.25">
      <c r="A73" s="378">
        <v>4</v>
      </c>
      <c r="B73" s="240">
        <v>462</v>
      </c>
      <c r="C73" s="316" t="s">
        <v>232</v>
      </c>
      <c r="D73" s="241"/>
      <c r="E73" s="330">
        <v>26.37</v>
      </c>
      <c r="F73" s="330">
        <v>0</v>
      </c>
      <c r="G73" s="330">
        <f t="shared" si="7"/>
        <v>26.37</v>
      </c>
      <c r="H73" s="495"/>
      <c r="I73" s="498"/>
      <c r="J73" s="70"/>
      <c r="K73" s="501"/>
      <c r="L73" s="510"/>
      <c r="M73" s="244"/>
      <c r="N73" s="246">
        <f>G70+G71+G72+G73+G74+G75+G76+G77</f>
        <v>257.21000000000004</v>
      </c>
      <c r="O73" s="182">
        <f>N73-G71</f>
        <v>218.73000000000005</v>
      </c>
    </row>
    <row r="74" spans="1:15" s="245" customFormat="1" ht="18" x14ac:dyDescent="0.25">
      <c r="A74" s="378">
        <v>5</v>
      </c>
      <c r="B74" s="240">
        <v>466</v>
      </c>
      <c r="C74" s="316" t="s">
        <v>233</v>
      </c>
      <c r="D74" s="241"/>
      <c r="E74" s="330">
        <v>36.43</v>
      </c>
      <c r="F74" s="330">
        <v>0</v>
      </c>
      <c r="G74" s="330">
        <f t="shared" si="7"/>
        <v>36.43</v>
      </c>
      <c r="H74" s="495"/>
      <c r="I74" s="498"/>
      <c r="J74" s="70"/>
      <c r="K74" s="501"/>
      <c r="L74" s="510"/>
      <c r="M74" s="244"/>
      <c r="N74" s="24"/>
    </row>
    <row r="75" spans="1:15" s="245" customFormat="1" ht="18" x14ac:dyDescent="0.25">
      <c r="A75" s="378">
        <v>6</v>
      </c>
      <c r="B75" s="240">
        <v>468</v>
      </c>
      <c r="C75" s="316" t="s">
        <v>234</v>
      </c>
      <c r="D75" s="241"/>
      <c r="E75" s="330">
        <v>30.64</v>
      </c>
      <c r="F75" s="330">
        <v>5</v>
      </c>
      <c r="G75" s="330">
        <f t="shared" si="7"/>
        <v>35.64</v>
      </c>
      <c r="H75" s="495"/>
      <c r="I75" s="498"/>
      <c r="J75" s="70"/>
      <c r="K75" s="501"/>
      <c r="L75" s="510"/>
      <c r="M75" s="244"/>
      <c r="N75" s="24"/>
    </row>
    <row r="76" spans="1:15" s="245" customFormat="1" ht="18" x14ac:dyDescent="0.3">
      <c r="A76" s="378">
        <v>7</v>
      </c>
      <c r="B76" s="240">
        <v>467</v>
      </c>
      <c r="C76" s="316" t="s">
        <v>235</v>
      </c>
      <c r="D76" s="241"/>
      <c r="E76" s="330">
        <v>30.24</v>
      </c>
      <c r="F76" s="330">
        <v>0</v>
      </c>
      <c r="G76" s="330">
        <f t="shared" si="7"/>
        <v>30.24</v>
      </c>
      <c r="H76" s="495"/>
      <c r="I76" s="498"/>
      <c r="J76" s="70"/>
      <c r="K76" s="501"/>
      <c r="L76" s="510"/>
      <c r="M76" s="244"/>
      <c r="N76" s="24"/>
      <c r="O76" s="253"/>
    </row>
    <row r="77" spans="1:15" s="245" customFormat="1" ht="18.600000000000001" thickBot="1" x14ac:dyDescent="0.3">
      <c r="A77" s="379">
        <v>8</v>
      </c>
      <c r="B77" s="381">
        <v>460</v>
      </c>
      <c r="C77" s="394" t="s">
        <v>236</v>
      </c>
      <c r="D77" s="242"/>
      <c r="E77" s="331">
        <v>25.68</v>
      </c>
      <c r="F77" s="331">
        <v>0</v>
      </c>
      <c r="G77" s="334">
        <f t="shared" si="7"/>
        <v>25.68</v>
      </c>
      <c r="H77" s="496"/>
      <c r="I77" s="499"/>
      <c r="J77" s="71"/>
      <c r="K77" s="502"/>
      <c r="L77" s="511"/>
      <c r="M77" s="244"/>
      <c r="N77" s="24"/>
    </row>
    <row r="78" spans="1:15" s="245" customFormat="1" ht="16.8" customHeight="1" thickBot="1" x14ac:dyDescent="0.3">
      <c r="A78" s="166"/>
      <c r="B78" s="108" t="s">
        <v>160</v>
      </c>
      <c r="C78" s="322" t="s">
        <v>111</v>
      </c>
      <c r="D78" s="99"/>
      <c r="E78" s="51"/>
      <c r="F78" s="51"/>
      <c r="G78" s="51"/>
      <c r="H78" s="51"/>
      <c r="I78" s="51"/>
      <c r="J78" s="123"/>
      <c r="K78" s="123"/>
      <c r="L78" s="167"/>
      <c r="M78" s="244"/>
      <c r="N78" s="24"/>
    </row>
    <row r="79" spans="1:15" ht="18" x14ac:dyDescent="0.25">
      <c r="A79" s="384">
        <v>1</v>
      </c>
      <c r="B79" s="389">
        <v>407</v>
      </c>
      <c r="C79" s="338" t="s">
        <v>237</v>
      </c>
      <c r="D79" s="237"/>
      <c r="E79" s="329">
        <v>34.29</v>
      </c>
      <c r="F79" s="329">
        <v>0</v>
      </c>
      <c r="G79" s="333">
        <f>F79+E79</f>
        <v>34.29</v>
      </c>
      <c r="H79" s="494"/>
      <c r="I79" s="497">
        <f>SUM(G79:G86)+H79-(MAX(G79:G86))</f>
        <v>258.77000000000004</v>
      </c>
      <c r="J79" s="69"/>
      <c r="K79" s="500">
        <v>4.8148148148148152E-3</v>
      </c>
      <c r="L79" s="503">
        <v>6</v>
      </c>
    </row>
    <row r="80" spans="1:15" ht="18" x14ac:dyDescent="0.25">
      <c r="A80" s="378">
        <v>2</v>
      </c>
      <c r="B80" s="240">
        <v>275</v>
      </c>
      <c r="C80" s="317" t="s">
        <v>238</v>
      </c>
      <c r="D80" s="235"/>
      <c r="E80" s="330">
        <v>34.700000000000003</v>
      </c>
      <c r="F80" s="330">
        <v>3</v>
      </c>
      <c r="G80" s="330">
        <f t="shared" ref="G80:G86" si="8">F80+E80</f>
        <v>37.700000000000003</v>
      </c>
      <c r="H80" s="495"/>
      <c r="I80" s="498"/>
      <c r="J80" s="70"/>
      <c r="K80" s="501"/>
      <c r="L80" s="504"/>
    </row>
    <row r="81" spans="1:18" ht="18" x14ac:dyDescent="0.25">
      <c r="A81" s="378">
        <v>3</v>
      </c>
      <c r="B81" s="240">
        <v>215</v>
      </c>
      <c r="C81" s="317" t="s">
        <v>239</v>
      </c>
      <c r="D81" s="235"/>
      <c r="E81" s="330">
        <v>36.56</v>
      </c>
      <c r="F81" s="330">
        <v>3</v>
      </c>
      <c r="G81" s="330">
        <f t="shared" si="8"/>
        <v>39.56</v>
      </c>
      <c r="H81" s="495"/>
      <c r="I81" s="498"/>
      <c r="J81" s="70"/>
      <c r="K81" s="501"/>
      <c r="L81" s="504"/>
    </row>
    <row r="82" spans="1:18" ht="18" x14ac:dyDescent="0.25">
      <c r="A82" s="378">
        <v>4</v>
      </c>
      <c r="B82" s="240">
        <v>206</v>
      </c>
      <c r="C82" s="317" t="s">
        <v>240</v>
      </c>
      <c r="D82" s="235"/>
      <c r="E82" s="330">
        <v>49.69</v>
      </c>
      <c r="F82" s="330">
        <v>0</v>
      </c>
      <c r="G82" s="330">
        <f t="shared" si="8"/>
        <v>49.69</v>
      </c>
      <c r="H82" s="495"/>
      <c r="I82" s="498"/>
      <c r="J82" s="70"/>
      <c r="K82" s="501"/>
      <c r="L82" s="504"/>
    </row>
    <row r="83" spans="1:18" ht="18" x14ac:dyDescent="0.25">
      <c r="A83" s="378">
        <v>5</v>
      </c>
      <c r="B83" s="240">
        <v>211</v>
      </c>
      <c r="C83" s="317" t="s">
        <v>241</v>
      </c>
      <c r="D83" s="235"/>
      <c r="E83" s="330">
        <v>40.549999999999997</v>
      </c>
      <c r="F83" s="330">
        <v>3</v>
      </c>
      <c r="G83" s="330">
        <f t="shared" si="8"/>
        <v>43.55</v>
      </c>
      <c r="H83" s="495"/>
      <c r="I83" s="498"/>
      <c r="J83" s="70"/>
      <c r="K83" s="501"/>
      <c r="L83" s="504"/>
      <c r="N83" s="149">
        <f>G79+G80+G81+G82+G83+G84+G85+G86</f>
        <v>308.46000000000004</v>
      </c>
      <c r="O83" s="182">
        <f>N83-G82</f>
        <v>258.77000000000004</v>
      </c>
      <c r="R83" s="182">
        <f>G79+G80+G81+G82+G83+G85+G86</f>
        <v>271.78000000000003</v>
      </c>
    </row>
    <row r="84" spans="1:18" ht="18" x14ac:dyDescent="0.25">
      <c r="A84" s="378">
        <v>6</v>
      </c>
      <c r="B84" s="240">
        <v>237</v>
      </c>
      <c r="C84" s="318" t="s">
        <v>242</v>
      </c>
      <c r="D84" s="235"/>
      <c r="E84" s="330">
        <v>36.68</v>
      </c>
      <c r="F84" s="330">
        <v>0</v>
      </c>
      <c r="G84" s="330">
        <f t="shared" si="8"/>
        <v>36.68</v>
      </c>
      <c r="H84" s="495"/>
      <c r="I84" s="498"/>
      <c r="J84" s="70"/>
      <c r="K84" s="501"/>
      <c r="L84" s="504"/>
    </row>
    <row r="85" spans="1:18" ht="18" x14ac:dyDescent="0.25">
      <c r="A85" s="378">
        <v>7</v>
      </c>
      <c r="B85" s="240">
        <v>244</v>
      </c>
      <c r="C85" s="319" t="s">
        <v>243</v>
      </c>
      <c r="D85" s="235"/>
      <c r="E85" s="330">
        <v>31.39</v>
      </c>
      <c r="F85" s="330">
        <v>0</v>
      </c>
      <c r="G85" s="330">
        <f t="shared" si="8"/>
        <v>31.39</v>
      </c>
      <c r="H85" s="495"/>
      <c r="I85" s="498"/>
      <c r="J85" s="70"/>
      <c r="K85" s="501"/>
      <c r="L85" s="504"/>
    </row>
    <row r="86" spans="1:18" ht="18.600000000000001" thickBot="1" x14ac:dyDescent="0.3">
      <c r="A86" s="379">
        <v>8</v>
      </c>
      <c r="B86" s="381">
        <v>226</v>
      </c>
      <c r="C86" s="395" t="s">
        <v>244</v>
      </c>
      <c r="D86" s="236"/>
      <c r="E86" s="331">
        <v>35.6</v>
      </c>
      <c r="F86" s="331">
        <v>0</v>
      </c>
      <c r="G86" s="334">
        <f t="shared" si="8"/>
        <v>35.6</v>
      </c>
      <c r="H86" s="496"/>
      <c r="I86" s="499"/>
      <c r="J86" s="71"/>
      <c r="K86" s="502"/>
      <c r="L86" s="505"/>
    </row>
    <row r="87" spans="1:18" ht="18.600000000000001" customHeight="1" thickBot="1" x14ac:dyDescent="0.3">
      <c r="A87" s="166"/>
      <c r="B87" s="108" t="s">
        <v>161</v>
      </c>
      <c r="C87" s="396" t="s">
        <v>112</v>
      </c>
      <c r="D87" s="99"/>
      <c r="E87" s="51"/>
      <c r="F87" s="51"/>
      <c r="G87" s="51"/>
      <c r="H87" s="51"/>
      <c r="I87" s="51"/>
      <c r="J87" s="123"/>
      <c r="K87" s="123"/>
      <c r="L87" s="167"/>
    </row>
    <row r="88" spans="1:18" ht="18" x14ac:dyDescent="0.25">
      <c r="A88" s="384">
        <v>1</v>
      </c>
      <c r="B88" s="389">
        <v>107</v>
      </c>
      <c r="C88" s="397" t="s">
        <v>245</v>
      </c>
      <c r="D88" s="239"/>
      <c r="E88" s="329">
        <v>29.91</v>
      </c>
      <c r="F88" s="329">
        <v>0</v>
      </c>
      <c r="G88" s="333">
        <f>F88+E88</f>
        <v>29.91</v>
      </c>
      <c r="H88" s="494"/>
      <c r="I88" s="497">
        <f>SUM(G88:G95)+H88-(MAX(G88:G95))</f>
        <v>218.86999999999998</v>
      </c>
      <c r="J88" s="69"/>
      <c r="K88" s="500">
        <v>2.9861111111111113E-3</v>
      </c>
      <c r="L88" s="503">
        <v>4</v>
      </c>
    </row>
    <row r="89" spans="1:18" ht="18" x14ac:dyDescent="0.25">
      <c r="A89" s="378">
        <v>2</v>
      </c>
      <c r="B89" s="240">
        <v>106</v>
      </c>
      <c r="C89" s="318" t="s">
        <v>246</v>
      </c>
      <c r="D89" s="241"/>
      <c r="E89" s="330">
        <v>33.99</v>
      </c>
      <c r="F89" s="330">
        <v>0</v>
      </c>
      <c r="G89" s="330">
        <f t="shared" ref="G89:G95" si="9">F89+E89</f>
        <v>33.99</v>
      </c>
      <c r="H89" s="495"/>
      <c r="I89" s="498"/>
      <c r="J89" s="70"/>
      <c r="K89" s="501"/>
      <c r="L89" s="504"/>
    </row>
    <row r="90" spans="1:18" ht="18" x14ac:dyDescent="0.25">
      <c r="A90" s="378">
        <v>3</v>
      </c>
      <c r="B90" s="240">
        <v>105</v>
      </c>
      <c r="C90" s="318" t="s">
        <v>247</v>
      </c>
      <c r="D90" s="241"/>
      <c r="E90" s="330">
        <v>30.03</v>
      </c>
      <c r="F90" s="330">
        <v>10</v>
      </c>
      <c r="G90" s="330">
        <f t="shared" si="9"/>
        <v>40.03</v>
      </c>
      <c r="H90" s="495"/>
      <c r="I90" s="498"/>
      <c r="J90" s="70"/>
      <c r="K90" s="501"/>
      <c r="L90" s="504"/>
    </row>
    <row r="91" spans="1:18" ht="18" x14ac:dyDescent="0.25">
      <c r="A91" s="378">
        <v>4</v>
      </c>
      <c r="B91" s="240">
        <v>96</v>
      </c>
      <c r="C91" s="318" t="s">
        <v>248</v>
      </c>
      <c r="D91" s="241"/>
      <c r="E91" s="330">
        <v>26.97</v>
      </c>
      <c r="F91" s="330">
        <v>5</v>
      </c>
      <c r="G91" s="330">
        <f t="shared" si="9"/>
        <v>31.97</v>
      </c>
      <c r="H91" s="495"/>
      <c r="I91" s="498"/>
      <c r="J91" s="70"/>
      <c r="K91" s="501"/>
      <c r="L91" s="504"/>
    </row>
    <row r="92" spans="1:18" ht="18" x14ac:dyDescent="0.25">
      <c r="A92" s="378">
        <v>5</v>
      </c>
      <c r="B92" s="240">
        <v>168</v>
      </c>
      <c r="C92" s="318" t="s">
        <v>249</v>
      </c>
      <c r="D92" s="241"/>
      <c r="E92" s="330">
        <v>31.11</v>
      </c>
      <c r="F92" s="330">
        <v>0</v>
      </c>
      <c r="G92" s="330">
        <f t="shared" si="9"/>
        <v>31.11</v>
      </c>
      <c r="H92" s="495"/>
      <c r="I92" s="498"/>
      <c r="J92" s="70"/>
      <c r="K92" s="501"/>
      <c r="L92" s="504"/>
      <c r="N92" s="149">
        <f>G88+G89+G90+G91+G92+G93+G94+G95</f>
        <v>258.89999999999998</v>
      </c>
      <c r="O92" s="182">
        <f>N92-G90</f>
        <v>218.86999999999998</v>
      </c>
    </row>
    <row r="93" spans="1:18" ht="18" x14ac:dyDescent="0.25">
      <c r="A93" s="378">
        <v>6</v>
      </c>
      <c r="B93" s="240">
        <v>167</v>
      </c>
      <c r="C93" s="318" t="s">
        <v>250</v>
      </c>
      <c r="D93" s="241"/>
      <c r="E93" s="330">
        <v>24.89</v>
      </c>
      <c r="F93" s="330">
        <v>0</v>
      </c>
      <c r="G93" s="330">
        <f t="shared" si="9"/>
        <v>24.89</v>
      </c>
      <c r="H93" s="495"/>
      <c r="I93" s="498"/>
      <c r="J93" s="70"/>
      <c r="K93" s="501"/>
      <c r="L93" s="504"/>
    </row>
    <row r="94" spans="1:18" ht="18" x14ac:dyDescent="0.25">
      <c r="A94" s="378">
        <v>7</v>
      </c>
      <c r="B94" s="240">
        <v>137</v>
      </c>
      <c r="C94" s="318" t="s">
        <v>251</v>
      </c>
      <c r="D94" s="241"/>
      <c r="E94" s="330">
        <v>31.37</v>
      </c>
      <c r="F94" s="330">
        <v>1</v>
      </c>
      <c r="G94" s="330">
        <f t="shared" si="9"/>
        <v>32.370000000000005</v>
      </c>
      <c r="H94" s="495"/>
      <c r="I94" s="498"/>
      <c r="J94" s="70"/>
      <c r="K94" s="501"/>
      <c r="L94" s="504"/>
    </row>
    <row r="95" spans="1:18" ht="18.600000000000001" thickBot="1" x14ac:dyDescent="0.3">
      <c r="A95" s="379">
        <v>8</v>
      </c>
      <c r="B95" s="381">
        <v>108</v>
      </c>
      <c r="C95" s="398" t="s">
        <v>252</v>
      </c>
      <c r="D95" s="242"/>
      <c r="E95" s="331">
        <v>34.630000000000003</v>
      </c>
      <c r="F95" s="331">
        <v>0</v>
      </c>
      <c r="G95" s="334">
        <f t="shared" si="9"/>
        <v>34.630000000000003</v>
      </c>
      <c r="H95" s="496"/>
      <c r="I95" s="499"/>
      <c r="J95" s="71"/>
      <c r="K95" s="502"/>
      <c r="L95" s="505"/>
    </row>
    <row r="96" spans="1:18" ht="17.399999999999999" customHeight="1" thickBot="1" x14ac:dyDescent="0.3">
      <c r="A96" s="166"/>
      <c r="B96" s="108" t="s">
        <v>162</v>
      </c>
      <c r="C96" s="255" t="s">
        <v>113</v>
      </c>
      <c r="D96" s="99"/>
      <c r="E96" s="51"/>
      <c r="F96" s="51"/>
      <c r="G96" s="51"/>
      <c r="H96" s="51"/>
      <c r="I96" s="51"/>
      <c r="J96" s="123"/>
      <c r="K96" s="123"/>
      <c r="L96" s="167"/>
    </row>
    <row r="97" spans="1:15" ht="18" x14ac:dyDescent="0.25">
      <c r="A97" s="384">
        <v>1</v>
      </c>
      <c r="B97" s="385">
        <v>191</v>
      </c>
      <c r="C97" s="399" t="s">
        <v>253</v>
      </c>
      <c r="D97" s="239"/>
      <c r="E97" s="329">
        <v>41.49</v>
      </c>
      <c r="F97" s="329">
        <v>5</v>
      </c>
      <c r="G97" s="333">
        <f>F97+E97</f>
        <v>46.49</v>
      </c>
      <c r="H97" s="494"/>
      <c r="I97" s="497">
        <f>SUM(G97:G104)+H97-(MAX(G97:G104))</f>
        <v>252.63999999999996</v>
      </c>
      <c r="J97" s="69"/>
      <c r="K97" s="500">
        <v>3.5879629629629629E-3</v>
      </c>
      <c r="L97" s="503">
        <v>5</v>
      </c>
    </row>
    <row r="98" spans="1:15" ht="18" x14ac:dyDescent="0.25">
      <c r="A98" s="378">
        <v>2</v>
      </c>
      <c r="B98" s="314">
        <v>177</v>
      </c>
      <c r="C98" s="320" t="s">
        <v>254</v>
      </c>
      <c r="D98" s="241"/>
      <c r="E98" s="330">
        <v>27.29</v>
      </c>
      <c r="F98" s="330">
        <v>5</v>
      </c>
      <c r="G98" s="330">
        <f t="shared" ref="G98:G104" si="10">F98+E98</f>
        <v>32.29</v>
      </c>
      <c r="H98" s="495"/>
      <c r="I98" s="498"/>
      <c r="J98" s="70"/>
      <c r="K98" s="501"/>
      <c r="L98" s="504"/>
    </row>
    <row r="99" spans="1:15" ht="18" x14ac:dyDescent="0.25">
      <c r="A99" s="378">
        <v>3</v>
      </c>
      <c r="B99" s="314">
        <v>188</v>
      </c>
      <c r="C99" s="310" t="s">
        <v>255</v>
      </c>
      <c r="D99" s="241"/>
      <c r="E99" s="330">
        <v>38.770000000000003</v>
      </c>
      <c r="F99" s="330">
        <v>0</v>
      </c>
      <c r="G99" s="330">
        <f t="shared" si="10"/>
        <v>38.770000000000003</v>
      </c>
      <c r="H99" s="495"/>
      <c r="I99" s="498"/>
      <c r="J99" s="70"/>
      <c r="K99" s="501"/>
      <c r="L99" s="504"/>
    </row>
    <row r="100" spans="1:15" ht="18" x14ac:dyDescent="0.25">
      <c r="A100" s="378">
        <v>4</v>
      </c>
      <c r="B100" s="314">
        <v>170</v>
      </c>
      <c r="C100" s="310" t="s">
        <v>256</v>
      </c>
      <c r="D100" s="241"/>
      <c r="E100" s="330">
        <v>27.32</v>
      </c>
      <c r="F100" s="330">
        <v>0</v>
      </c>
      <c r="G100" s="330">
        <f t="shared" si="10"/>
        <v>27.32</v>
      </c>
      <c r="H100" s="495"/>
      <c r="I100" s="498"/>
      <c r="J100" s="70"/>
      <c r="K100" s="501"/>
      <c r="L100" s="504"/>
    </row>
    <row r="101" spans="1:15" ht="18" x14ac:dyDescent="0.25">
      <c r="A101" s="378">
        <v>5</v>
      </c>
      <c r="B101" s="314">
        <v>187</v>
      </c>
      <c r="C101" s="310" t="s">
        <v>257</v>
      </c>
      <c r="D101" s="241"/>
      <c r="E101" s="330">
        <v>61.23</v>
      </c>
      <c r="F101" s="330">
        <v>0</v>
      </c>
      <c r="G101" s="330">
        <f t="shared" si="10"/>
        <v>61.23</v>
      </c>
      <c r="H101" s="495"/>
      <c r="I101" s="498"/>
      <c r="J101" s="70"/>
      <c r="K101" s="501"/>
      <c r="L101" s="504"/>
      <c r="N101" s="149">
        <f>G97+G98+G99+G100+G101+G102+G103+G104</f>
        <v>313.86999999999995</v>
      </c>
      <c r="O101" s="182">
        <f>N101-G101</f>
        <v>252.63999999999996</v>
      </c>
    </row>
    <row r="102" spans="1:15" ht="18" x14ac:dyDescent="0.25">
      <c r="A102" s="378">
        <v>6</v>
      </c>
      <c r="B102" s="314">
        <v>127</v>
      </c>
      <c r="C102" s="310" t="s">
        <v>258</v>
      </c>
      <c r="D102" s="241"/>
      <c r="E102" s="330">
        <v>45.42</v>
      </c>
      <c r="F102" s="330">
        <v>8</v>
      </c>
      <c r="G102" s="330">
        <f t="shared" si="10"/>
        <v>53.42</v>
      </c>
      <c r="H102" s="495"/>
      <c r="I102" s="498"/>
      <c r="J102" s="70"/>
      <c r="K102" s="501"/>
      <c r="L102" s="504"/>
    </row>
    <row r="103" spans="1:15" ht="18" x14ac:dyDescent="0.25">
      <c r="A103" s="378">
        <v>7</v>
      </c>
      <c r="B103" s="314">
        <v>128</v>
      </c>
      <c r="C103" s="310" t="s">
        <v>259</v>
      </c>
      <c r="D103" s="241"/>
      <c r="E103" s="330">
        <v>23.26</v>
      </c>
      <c r="F103" s="330">
        <v>0</v>
      </c>
      <c r="G103" s="330">
        <f t="shared" si="10"/>
        <v>23.26</v>
      </c>
      <c r="H103" s="495"/>
      <c r="I103" s="498"/>
      <c r="J103" s="70"/>
      <c r="K103" s="501"/>
      <c r="L103" s="504"/>
    </row>
    <row r="104" spans="1:15" ht="18.600000000000001" thickBot="1" x14ac:dyDescent="0.3">
      <c r="A104" s="379">
        <v>8</v>
      </c>
      <c r="B104" s="387">
        <v>95</v>
      </c>
      <c r="C104" s="400" t="s">
        <v>260</v>
      </c>
      <c r="D104" s="242"/>
      <c r="E104" s="331">
        <v>25.09</v>
      </c>
      <c r="F104" s="331">
        <v>6</v>
      </c>
      <c r="G104" s="334">
        <f t="shared" si="10"/>
        <v>31.09</v>
      </c>
      <c r="H104" s="496"/>
      <c r="I104" s="499"/>
      <c r="J104" s="71"/>
      <c r="K104" s="502"/>
      <c r="L104" s="505"/>
    </row>
    <row r="105" spans="1:15" ht="18" customHeight="1" thickBot="1" x14ac:dyDescent="0.3">
      <c r="A105" s="166"/>
      <c r="B105" s="108" t="s">
        <v>163</v>
      </c>
      <c r="C105" s="255" t="s">
        <v>114</v>
      </c>
      <c r="D105" s="99"/>
      <c r="E105" s="51"/>
      <c r="F105" s="51"/>
      <c r="G105" s="51"/>
      <c r="H105" s="51"/>
      <c r="I105" s="51"/>
      <c r="J105" s="126"/>
      <c r="K105" s="126"/>
      <c r="L105" s="169"/>
    </row>
    <row r="106" spans="1:15" ht="18" x14ac:dyDescent="0.25">
      <c r="A106" s="384">
        <v>1</v>
      </c>
      <c r="B106" s="385">
        <v>174</v>
      </c>
      <c r="C106" s="401" t="s">
        <v>261</v>
      </c>
      <c r="D106" s="239"/>
      <c r="E106" s="329">
        <v>43.63</v>
      </c>
      <c r="F106" s="329">
        <v>9</v>
      </c>
      <c r="G106" s="333">
        <f>F106+E106</f>
        <v>52.63</v>
      </c>
      <c r="H106" s="494"/>
      <c r="I106" s="497">
        <f>SUM(G106:G113)+H106-(MAX(G106:G113))</f>
        <v>350.57000000000005</v>
      </c>
      <c r="J106" s="69"/>
      <c r="K106" s="500">
        <v>5.9375000000000009E-3</v>
      </c>
      <c r="L106" s="503">
        <v>15</v>
      </c>
    </row>
    <row r="107" spans="1:15" ht="18" x14ac:dyDescent="0.25">
      <c r="A107" s="378">
        <v>2</v>
      </c>
      <c r="B107" s="314">
        <v>173</v>
      </c>
      <c r="C107" s="309" t="s">
        <v>262</v>
      </c>
      <c r="D107" s="241"/>
      <c r="E107" s="330">
        <v>50.92</v>
      </c>
      <c r="F107" s="330">
        <v>0</v>
      </c>
      <c r="G107" s="330">
        <f t="shared" ref="G107:G113" si="11">F107+E107</f>
        <v>50.92</v>
      </c>
      <c r="H107" s="495"/>
      <c r="I107" s="498"/>
      <c r="J107" s="70"/>
      <c r="K107" s="501"/>
      <c r="L107" s="504"/>
    </row>
    <row r="108" spans="1:15" ht="18" x14ac:dyDescent="0.25">
      <c r="A108" s="378">
        <v>3</v>
      </c>
      <c r="B108" s="314">
        <v>161</v>
      </c>
      <c r="C108" s="309" t="s">
        <v>122</v>
      </c>
      <c r="D108" s="241"/>
      <c r="E108" s="330">
        <v>52.73</v>
      </c>
      <c r="F108" s="330">
        <v>9</v>
      </c>
      <c r="G108" s="330">
        <f t="shared" si="11"/>
        <v>61.73</v>
      </c>
      <c r="H108" s="495"/>
      <c r="I108" s="498"/>
      <c r="J108" s="70"/>
      <c r="K108" s="501"/>
      <c r="L108" s="504"/>
    </row>
    <row r="109" spans="1:15" ht="18" x14ac:dyDescent="0.25">
      <c r="A109" s="378">
        <v>4</v>
      </c>
      <c r="B109" s="314">
        <v>194</v>
      </c>
      <c r="C109" s="309" t="s">
        <v>131</v>
      </c>
      <c r="D109" s="241"/>
      <c r="E109" s="330">
        <v>48.26</v>
      </c>
      <c r="F109" s="330">
        <v>3</v>
      </c>
      <c r="G109" s="330">
        <f t="shared" si="11"/>
        <v>51.26</v>
      </c>
      <c r="H109" s="495"/>
      <c r="I109" s="498"/>
      <c r="J109" s="70"/>
      <c r="K109" s="501"/>
      <c r="L109" s="504"/>
      <c r="N109" s="149">
        <f>G106+G107+G108+G109+G110+G111+G112+G113</f>
        <v>428.73</v>
      </c>
      <c r="O109" s="182">
        <f>N109-G113</f>
        <v>350.57000000000005</v>
      </c>
    </row>
    <row r="110" spans="1:15" ht="18" x14ac:dyDescent="0.25">
      <c r="A110" s="378">
        <v>5</v>
      </c>
      <c r="B110" s="314">
        <v>195</v>
      </c>
      <c r="C110" s="309" t="s">
        <v>263</v>
      </c>
      <c r="D110" s="241"/>
      <c r="E110" s="330">
        <v>47.42</v>
      </c>
      <c r="F110" s="330">
        <v>0</v>
      </c>
      <c r="G110" s="330">
        <f t="shared" si="11"/>
        <v>47.42</v>
      </c>
      <c r="H110" s="495"/>
      <c r="I110" s="498"/>
      <c r="J110" s="70"/>
      <c r="K110" s="501"/>
      <c r="L110" s="504"/>
    </row>
    <row r="111" spans="1:15" ht="18" x14ac:dyDescent="0.25">
      <c r="A111" s="378">
        <v>6</v>
      </c>
      <c r="B111" s="314">
        <v>136</v>
      </c>
      <c r="C111" s="309" t="s">
        <v>264</v>
      </c>
      <c r="D111" s="241"/>
      <c r="E111" s="330">
        <v>41.37</v>
      </c>
      <c r="F111" s="330">
        <v>3</v>
      </c>
      <c r="G111" s="330">
        <f t="shared" si="11"/>
        <v>44.37</v>
      </c>
      <c r="H111" s="495"/>
      <c r="I111" s="498"/>
      <c r="J111" s="70"/>
      <c r="K111" s="501"/>
      <c r="L111" s="504"/>
    </row>
    <row r="112" spans="1:15" ht="18" x14ac:dyDescent="0.25">
      <c r="A112" s="378">
        <v>7</v>
      </c>
      <c r="B112" s="314">
        <v>155</v>
      </c>
      <c r="C112" s="309" t="s">
        <v>265</v>
      </c>
      <c r="D112" s="241"/>
      <c r="E112" s="330">
        <v>42.24</v>
      </c>
      <c r="F112" s="330">
        <v>0</v>
      </c>
      <c r="G112" s="330">
        <f t="shared" si="11"/>
        <v>42.24</v>
      </c>
      <c r="H112" s="495"/>
      <c r="I112" s="498"/>
      <c r="J112" s="70"/>
      <c r="K112" s="501"/>
      <c r="L112" s="504"/>
    </row>
    <row r="113" spans="1:16" ht="18.600000000000001" thickBot="1" x14ac:dyDescent="0.3">
      <c r="A113" s="379">
        <v>8</v>
      </c>
      <c r="B113" s="387">
        <v>145</v>
      </c>
      <c r="C113" s="394" t="s">
        <v>266</v>
      </c>
      <c r="D113" s="242"/>
      <c r="E113" s="331">
        <v>70.16</v>
      </c>
      <c r="F113" s="331">
        <v>8</v>
      </c>
      <c r="G113" s="334">
        <f t="shared" si="11"/>
        <v>78.16</v>
      </c>
      <c r="H113" s="496"/>
      <c r="I113" s="499"/>
      <c r="J113" s="71"/>
      <c r="K113" s="502"/>
      <c r="L113" s="505"/>
    </row>
    <row r="114" spans="1:16" ht="18" customHeight="1" thickBot="1" x14ac:dyDescent="0.35">
      <c r="A114" s="166"/>
      <c r="B114" s="108" t="s">
        <v>164</v>
      </c>
      <c r="C114" s="254" t="s">
        <v>115</v>
      </c>
      <c r="D114" s="99"/>
      <c r="E114" s="51"/>
      <c r="F114" s="51"/>
      <c r="G114" s="51"/>
      <c r="H114" s="51"/>
      <c r="I114" s="51"/>
      <c r="J114" s="123"/>
      <c r="K114" s="123"/>
      <c r="L114" s="167"/>
    </row>
    <row r="115" spans="1:16" ht="18" x14ac:dyDescent="0.25">
      <c r="A115" s="384">
        <v>1</v>
      </c>
      <c r="B115" s="385">
        <v>441</v>
      </c>
      <c r="C115" s="401" t="s">
        <v>267</v>
      </c>
      <c r="D115" s="140"/>
      <c r="E115" s="329">
        <v>45.39</v>
      </c>
      <c r="F115" s="329">
        <v>3</v>
      </c>
      <c r="G115" s="333">
        <f>F115+E115</f>
        <v>48.39</v>
      </c>
      <c r="H115" s="494"/>
      <c r="I115" s="497">
        <f>SUM(G115:G122)+H115-(MAX(G115:G122))</f>
        <v>366.14</v>
      </c>
      <c r="J115" s="69"/>
      <c r="K115" s="500">
        <v>3.7037037037037034E-3</v>
      </c>
      <c r="L115" s="503">
        <v>17</v>
      </c>
    </row>
    <row r="116" spans="1:16" ht="18" x14ac:dyDescent="0.25">
      <c r="A116" s="378">
        <v>2</v>
      </c>
      <c r="B116" s="314">
        <v>442</v>
      </c>
      <c r="C116" s="309" t="s">
        <v>268</v>
      </c>
      <c r="D116" s="141"/>
      <c r="E116" s="330">
        <v>56.52</v>
      </c>
      <c r="F116" s="330">
        <v>5</v>
      </c>
      <c r="G116" s="330">
        <f t="shared" ref="G116:G122" si="12">F116+E116</f>
        <v>61.52</v>
      </c>
      <c r="H116" s="495"/>
      <c r="I116" s="498"/>
      <c r="J116" s="70"/>
      <c r="K116" s="501"/>
      <c r="L116" s="504"/>
    </row>
    <row r="117" spans="1:16" ht="18" x14ac:dyDescent="0.25">
      <c r="A117" s="378">
        <v>3</v>
      </c>
      <c r="B117" s="314">
        <v>443</v>
      </c>
      <c r="C117" s="309" t="s">
        <v>269</v>
      </c>
      <c r="D117" s="141"/>
      <c r="E117" s="330">
        <v>55.35</v>
      </c>
      <c r="F117" s="330">
        <v>6</v>
      </c>
      <c r="G117" s="330">
        <f t="shared" si="12"/>
        <v>61.35</v>
      </c>
      <c r="H117" s="495"/>
      <c r="I117" s="498"/>
      <c r="J117" s="70"/>
      <c r="K117" s="501"/>
      <c r="L117" s="504"/>
    </row>
    <row r="118" spans="1:16" ht="18" x14ac:dyDescent="0.25">
      <c r="A118" s="378">
        <v>4</v>
      </c>
      <c r="B118" s="314">
        <v>439</v>
      </c>
      <c r="C118" s="309" t="s">
        <v>270</v>
      </c>
      <c r="D118" s="141"/>
      <c r="E118" s="330">
        <v>47.51</v>
      </c>
      <c r="F118" s="330">
        <v>6</v>
      </c>
      <c r="G118" s="330">
        <f t="shared" si="12"/>
        <v>53.51</v>
      </c>
      <c r="H118" s="495"/>
      <c r="I118" s="498"/>
      <c r="J118" s="70"/>
      <c r="K118" s="501"/>
      <c r="L118" s="504"/>
      <c r="N118" s="149">
        <f>G115+G116+G117+G118+G119+G120+G121+G122</f>
        <v>430.56</v>
      </c>
      <c r="O118" s="182">
        <f>N118-G122</f>
        <v>366.14</v>
      </c>
      <c r="P118" s="182"/>
    </row>
    <row r="119" spans="1:16" ht="18" x14ac:dyDescent="0.25">
      <c r="A119" s="378">
        <v>5</v>
      </c>
      <c r="B119" s="314">
        <v>404</v>
      </c>
      <c r="C119" s="309" t="s">
        <v>271</v>
      </c>
      <c r="D119" s="141"/>
      <c r="E119" s="330">
        <v>38.81</v>
      </c>
      <c r="F119" s="330">
        <v>5</v>
      </c>
      <c r="G119" s="330">
        <f t="shared" si="12"/>
        <v>43.81</v>
      </c>
      <c r="H119" s="495"/>
      <c r="I119" s="498"/>
      <c r="J119" s="70"/>
      <c r="K119" s="501"/>
      <c r="L119" s="504"/>
    </row>
    <row r="120" spans="1:16" ht="18" x14ac:dyDescent="0.25">
      <c r="A120" s="378">
        <v>6</v>
      </c>
      <c r="B120" s="314">
        <v>405</v>
      </c>
      <c r="C120" s="309" t="s">
        <v>272</v>
      </c>
      <c r="D120" s="141"/>
      <c r="E120" s="330">
        <v>45.62</v>
      </c>
      <c r="F120" s="330">
        <v>0</v>
      </c>
      <c r="G120" s="330">
        <f t="shared" si="12"/>
        <v>45.62</v>
      </c>
      <c r="H120" s="495"/>
      <c r="I120" s="498"/>
      <c r="J120" s="70"/>
      <c r="K120" s="501"/>
      <c r="L120" s="504"/>
    </row>
    <row r="121" spans="1:16" ht="18" x14ac:dyDescent="0.25">
      <c r="A121" s="378">
        <v>7</v>
      </c>
      <c r="B121" s="314">
        <v>406</v>
      </c>
      <c r="C121" s="309" t="s">
        <v>273</v>
      </c>
      <c r="D121" s="141"/>
      <c r="E121" s="330">
        <v>48.94</v>
      </c>
      <c r="F121" s="330">
        <v>3</v>
      </c>
      <c r="G121" s="330">
        <f t="shared" si="12"/>
        <v>51.94</v>
      </c>
      <c r="H121" s="495"/>
      <c r="I121" s="498"/>
      <c r="J121" s="70"/>
      <c r="K121" s="501"/>
      <c r="L121" s="504"/>
    </row>
    <row r="122" spans="1:16" ht="18.600000000000001" thickBot="1" x14ac:dyDescent="0.3">
      <c r="A122" s="379">
        <v>8</v>
      </c>
      <c r="B122" s="387">
        <v>409</v>
      </c>
      <c r="C122" s="391" t="s">
        <v>132</v>
      </c>
      <c r="D122" s="142"/>
      <c r="E122" s="331">
        <v>56.42</v>
      </c>
      <c r="F122" s="331">
        <v>8</v>
      </c>
      <c r="G122" s="334">
        <f t="shared" si="12"/>
        <v>64.42</v>
      </c>
      <c r="H122" s="496"/>
      <c r="I122" s="499"/>
      <c r="J122" s="71"/>
      <c r="K122" s="502"/>
      <c r="L122" s="505"/>
    </row>
    <row r="123" spans="1:16" ht="16.8" customHeight="1" thickBot="1" x14ac:dyDescent="0.35">
      <c r="A123" s="166"/>
      <c r="B123" s="108" t="s">
        <v>165</v>
      </c>
      <c r="C123" s="254" t="s">
        <v>116</v>
      </c>
      <c r="D123" s="99"/>
      <c r="E123" s="51"/>
      <c r="F123" s="51"/>
      <c r="G123" s="51"/>
      <c r="H123" s="51"/>
      <c r="I123" s="51"/>
      <c r="J123" s="123"/>
      <c r="K123" s="123"/>
      <c r="L123" s="167"/>
    </row>
    <row r="124" spans="1:16" ht="18" x14ac:dyDescent="0.25">
      <c r="A124" s="384">
        <v>1</v>
      </c>
      <c r="B124" s="385">
        <v>102</v>
      </c>
      <c r="C124" s="401" t="s">
        <v>133</v>
      </c>
      <c r="D124" s="239"/>
      <c r="E124" s="329">
        <v>29.89</v>
      </c>
      <c r="F124" s="329">
        <v>0</v>
      </c>
      <c r="G124" s="333">
        <f>F124+E124</f>
        <v>29.89</v>
      </c>
      <c r="H124" s="494"/>
      <c r="I124" s="497">
        <f>SUM(G124:G131)+H124-(MAX(G124:G131))</f>
        <v>274.5</v>
      </c>
      <c r="J124" s="69"/>
      <c r="K124" s="500"/>
      <c r="L124" s="503">
        <v>7</v>
      </c>
    </row>
    <row r="125" spans="1:16" ht="18" x14ac:dyDescent="0.25">
      <c r="A125" s="378">
        <v>2</v>
      </c>
      <c r="B125" s="314">
        <v>28</v>
      </c>
      <c r="C125" s="309" t="s">
        <v>274</v>
      </c>
      <c r="D125" s="241"/>
      <c r="E125" s="330">
        <v>30.58</v>
      </c>
      <c r="F125" s="330">
        <v>0</v>
      </c>
      <c r="G125" s="330">
        <f t="shared" ref="G125:G131" si="13">F125+E125</f>
        <v>30.58</v>
      </c>
      <c r="H125" s="495"/>
      <c r="I125" s="498"/>
      <c r="J125" s="70"/>
      <c r="K125" s="501"/>
      <c r="L125" s="504"/>
    </row>
    <row r="126" spans="1:16" ht="18" x14ac:dyDescent="0.25">
      <c r="A126" s="378">
        <v>3</v>
      </c>
      <c r="B126" s="314">
        <v>93</v>
      </c>
      <c r="C126" s="309" t="s">
        <v>275</v>
      </c>
      <c r="D126" s="241"/>
      <c r="E126" s="330">
        <v>38.97</v>
      </c>
      <c r="F126" s="330">
        <v>0</v>
      </c>
      <c r="G126" s="330">
        <f t="shared" si="13"/>
        <v>38.97</v>
      </c>
      <c r="H126" s="495"/>
      <c r="I126" s="498"/>
      <c r="J126" s="70"/>
      <c r="K126" s="501"/>
      <c r="L126" s="504"/>
    </row>
    <row r="127" spans="1:16" ht="18" x14ac:dyDescent="0.25">
      <c r="A127" s="378">
        <v>4</v>
      </c>
      <c r="B127" s="314">
        <v>114</v>
      </c>
      <c r="C127" s="309" t="s">
        <v>276</v>
      </c>
      <c r="D127" s="241"/>
      <c r="E127" s="330">
        <v>47.53</v>
      </c>
      <c r="F127" s="330">
        <v>0</v>
      </c>
      <c r="G127" s="330">
        <f t="shared" si="13"/>
        <v>47.53</v>
      </c>
      <c r="H127" s="495"/>
      <c r="I127" s="498"/>
      <c r="J127" s="70"/>
      <c r="K127" s="501"/>
      <c r="L127" s="504"/>
    </row>
    <row r="128" spans="1:16" ht="18" x14ac:dyDescent="0.25">
      <c r="A128" s="378">
        <v>5</v>
      </c>
      <c r="B128" s="314">
        <v>40</v>
      </c>
      <c r="C128" s="309" t="s">
        <v>134</v>
      </c>
      <c r="D128" s="241"/>
      <c r="E128" s="330">
        <v>36.53</v>
      </c>
      <c r="F128" s="330">
        <v>3</v>
      </c>
      <c r="G128" s="330">
        <f t="shared" si="13"/>
        <v>39.53</v>
      </c>
      <c r="H128" s="495"/>
      <c r="I128" s="498"/>
      <c r="J128" s="70"/>
      <c r="K128" s="501"/>
      <c r="L128" s="504"/>
      <c r="N128" s="149">
        <f>G124+G125+G126+G127+G128+G129+G130+G131</f>
        <v>343.08</v>
      </c>
      <c r="O128" s="182">
        <f>N128-G130</f>
        <v>274.5</v>
      </c>
    </row>
    <row r="129" spans="1:16" ht="18" x14ac:dyDescent="0.25">
      <c r="A129" s="378">
        <v>6</v>
      </c>
      <c r="B129" s="314">
        <v>104</v>
      </c>
      <c r="C129" s="316" t="s">
        <v>277</v>
      </c>
      <c r="D129" s="241"/>
      <c r="E129" s="330">
        <v>33.729999999999997</v>
      </c>
      <c r="F129" s="330">
        <v>8</v>
      </c>
      <c r="G129" s="330">
        <f t="shared" si="13"/>
        <v>41.73</v>
      </c>
      <c r="H129" s="495"/>
      <c r="I129" s="498"/>
      <c r="J129" s="70"/>
      <c r="K129" s="501"/>
      <c r="L129" s="504"/>
    </row>
    <row r="130" spans="1:16" ht="18" x14ac:dyDescent="0.25">
      <c r="A130" s="378">
        <v>7</v>
      </c>
      <c r="B130" s="314">
        <v>41</v>
      </c>
      <c r="C130" s="316" t="s">
        <v>278</v>
      </c>
      <c r="D130" s="241"/>
      <c r="E130" s="330">
        <v>68.58</v>
      </c>
      <c r="F130" s="330">
        <v>0</v>
      </c>
      <c r="G130" s="330">
        <f t="shared" si="13"/>
        <v>68.58</v>
      </c>
      <c r="H130" s="495"/>
      <c r="I130" s="498"/>
      <c r="J130" s="70"/>
      <c r="K130" s="501"/>
      <c r="L130" s="504"/>
    </row>
    <row r="131" spans="1:16" ht="18.600000000000001" thickBot="1" x14ac:dyDescent="0.3">
      <c r="A131" s="379">
        <v>8</v>
      </c>
      <c r="B131" s="387">
        <v>42</v>
      </c>
      <c r="C131" s="394" t="s">
        <v>279</v>
      </c>
      <c r="D131" s="259"/>
      <c r="E131" s="331">
        <v>46.27</v>
      </c>
      <c r="F131" s="331">
        <v>0</v>
      </c>
      <c r="G131" s="334">
        <f t="shared" si="13"/>
        <v>46.27</v>
      </c>
      <c r="H131" s="496"/>
      <c r="I131" s="499"/>
      <c r="J131" s="71"/>
      <c r="K131" s="502"/>
      <c r="L131" s="505"/>
    </row>
    <row r="132" spans="1:16" ht="22.2" customHeight="1" thickBot="1" x14ac:dyDescent="0.35">
      <c r="A132" s="166"/>
      <c r="B132" s="108" t="s">
        <v>166</v>
      </c>
      <c r="C132" s="254" t="s">
        <v>117</v>
      </c>
      <c r="D132" s="99"/>
      <c r="E132" s="51"/>
      <c r="F132" s="51"/>
      <c r="G132" s="51"/>
      <c r="H132" s="51"/>
      <c r="I132" s="51"/>
      <c r="J132" s="123"/>
      <c r="K132" s="123"/>
      <c r="L132" s="167"/>
      <c r="M132" s="244"/>
      <c r="N132" s="24"/>
      <c r="O132" s="245"/>
      <c r="P132" s="245"/>
    </row>
    <row r="133" spans="1:16" ht="18" x14ac:dyDescent="0.3">
      <c r="A133" s="384">
        <v>1</v>
      </c>
      <c r="B133" s="385">
        <v>420</v>
      </c>
      <c r="C133" s="337" t="s">
        <v>280</v>
      </c>
      <c r="D133" s="239"/>
      <c r="E133" s="329">
        <v>57.3</v>
      </c>
      <c r="F133" s="329">
        <v>5</v>
      </c>
      <c r="G133" s="333">
        <f>F133+E133</f>
        <v>62.3</v>
      </c>
      <c r="H133" s="494"/>
      <c r="I133" s="497">
        <f>SUM(G133:G140)+H133-(MAX(G133:G140))</f>
        <v>364.43000000000006</v>
      </c>
      <c r="J133" s="69"/>
      <c r="K133" s="500">
        <v>5.2314814814814819E-3</v>
      </c>
      <c r="L133" s="503">
        <v>16</v>
      </c>
      <c r="M133" s="244"/>
      <c r="N133" s="24"/>
      <c r="O133" s="245"/>
      <c r="P133" s="245"/>
    </row>
    <row r="134" spans="1:16" ht="18" x14ac:dyDescent="0.3">
      <c r="A134" s="378">
        <v>2</v>
      </c>
      <c r="B134" s="314">
        <v>427</v>
      </c>
      <c r="C134" s="315" t="s">
        <v>141</v>
      </c>
      <c r="D134" s="241"/>
      <c r="E134" s="330">
        <v>36.79</v>
      </c>
      <c r="F134" s="330">
        <v>3</v>
      </c>
      <c r="G134" s="330">
        <f t="shared" ref="G134:G140" si="14">F134+E134</f>
        <v>39.79</v>
      </c>
      <c r="H134" s="495"/>
      <c r="I134" s="498"/>
      <c r="J134" s="70"/>
      <c r="K134" s="501"/>
      <c r="L134" s="504"/>
      <c r="M134" s="244"/>
      <c r="N134" s="24"/>
      <c r="O134" s="245"/>
      <c r="P134" s="245"/>
    </row>
    <row r="135" spans="1:16" ht="18" x14ac:dyDescent="0.3">
      <c r="A135" s="378">
        <v>3</v>
      </c>
      <c r="B135" s="314">
        <v>483</v>
      </c>
      <c r="C135" s="315" t="s">
        <v>281</v>
      </c>
      <c r="D135" s="241"/>
      <c r="E135" s="330">
        <v>40.54</v>
      </c>
      <c r="F135" s="330">
        <v>12</v>
      </c>
      <c r="G135" s="330">
        <f t="shared" si="14"/>
        <v>52.54</v>
      </c>
      <c r="H135" s="495"/>
      <c r="I135" s="498"/>
      <c r="J135" s="70"/>
      <c r="K135" s="501"/>
      <c r="L135" s="504"/>
      <c r="M135" s="244"/>
      <c r="N135" s="24"/>
      <c r="O135" s="245"/>
      <c r="P135" s="245"/>
    </row>
    <row r="136" spans="1:16" ht="18" x14ac:dyDescent="0.3">
      <c r="A136" s="378">
        <v>4</v>
      </c>
      <c r="B136" s="314">
        <v>426</v>
      </c>
      <c r="C136" s="315" t="s">
        <v>282</v>
      </c>
      <c r="D136" s="241"/>
      <c r="E136" s="330">
        <v>44.44</v>
      </c>
      <c r="F136" s="330">
        <v>5</v>
      </c>
      <c r="G136" s="330">
        <f t="shared" si="14"/>
        <v>49.44</v>
      </c>
      <c r="H136" s="495"/>
      <c r="I136" s="498"/>
      <c r="J136" s="70"/>
      <c r="K136" s="501"/>
      <c r="L136" s="504"/>
      <c r="M136" s="244"/>
      <c r="N136" s="24"/>
      <c r="O136" s="245"/>
      <c r="P136" s="245"/>
    </row>
    <row r="137" spans="1:16" ht="18" x14ac:dyDescent="0.3">
      <c r="A137" s="378">
        <v>5</v>
      </c>
      <c r="B137" s="314">
        <v>490</v>
      </c>
      <c r="C137" s="315" t="s">
        <v>142</v>
      </c>
      <c r="D137" s="241"/>
      <c r="E137" s="330">
        <v>47.6</v>
      </c>
      <c r="F137" s="330">
        <v>20</v>
      </c>
      <c r="G137" s="330">
        <f t="shared" si="14"/>
        <v>67.599999999999994</v>
      </c>
      <c r="H137" s="495"/>
      <c r="I137" s="498"/>
      <c r="J137" s="70"/>
      <c r="K137" s="501"/>
      <c r="L137" s="504"/>
      <c r="M137" s="244"/>
      <c r="N137" s="246">
        <f>G133+G134+G135+G136+G137+G138+G139+G140</f>
        <v>508.02000000000004</v>
      </c>
      <c r="O137" s="182">
        <f>N137-G139</f>
        <v>364.43000000000006</v>
      </c>
      <c r="P137" s="245"/>
    </row>
    <row r="138" spans="1:16" ht="18" x14ac:dyDescent="0.25">
      <c r="A138" s="378">
        <v>6</v>
      </c>
      <c r="B138" s="314">
        <v>419</v>
      </c>
      <c r="C138" s="283" t="s">
        <v>283</v>
      </c>
      <c r="D138" s="241"/>
      <c r="E138" s="330">
        <v>39.840000000000003</v>
      </c>
      <c r="F138" s="330">
        <v>0</v>
      </c>
      <c r="G138" s="330">
        <f t="shared" si="14"/>
        <v>39.840000000000003</v>
      </c>
      <c r="H138" s="495"/>
      <c r="I138" s="498"/>
      <c r="J138" s="70"/>
      <c r="K138" s="501"/>
      <c r="L138" s="504"/>
      <c r="M138" s="244"/>
      <c r="N138" s="24"/>
      <c r="O138" s="245"/>
      <c r="P138" s="280"/>
    </row>
    <row r="139" spans="1:16" ht="18" x14ac:dyDescent="0.3">
      <c r="A139" s="378">
        <v>7</v>
      </c>
      <c r="B139" s="314">
        <v>400</v>
      </c>
      <c r="C139" s="315" t="s">
        <v>152</v>
      </c>
      <c r="D139" s="241"/>
      <c r="E139" s="330">
        <v>137.59</v>
      </c>
      <c r="F139" s="330">
        <v>6</v>
      </c>
      <c r="G139" s="330">
        <f t="shared" si="14"/>
        <v>143.59</v>
      </c>
      <c r="H139" s="495"/>
      <c r="I139" s="498"/>
      <c r="J139" s="70"/>
      <c r="K139" s="501"/>
      <c r="L139" s="504"/>
      <c r="M139" s="244"/>
      <c r="N139" s="24"/>
      <c r="O139" s="245"/>
      <c r="P139" s="245"/>
    </row>
    <row r="140" spans="1:16" ht="18.600000000000001" thickBot="1" x14ac:dyDescent="0.35">
      <c r="A140" s="379">
        <v>8</v>
      </c>
      <c r="B140" s="387">
        <v>450</v>
      </c>
      <c r="C140" s="388" t="s">
        <v>284</v>
      </c>
      <c r="D140" s="242"/>
      <c r="E140" s="331">
        <v>39.92</v>
      </c>
      <c r="F140" s="331">
        <v>13</v>
      </c>
      <c r="G140" s="334">
        <f t="shared" si="14"/>
        <v>52.92</v>
      </c>
      <c r="H140" s="496"/>
      <c r="I140" s="499"/>
      <c r="J140" s="71"/>
      <c r="K140" s="502"/>
      <c r="L140" s="505"/>
      <c r="M140" s="244"/>
      <c r="N140" s="24"/>
      <c r="O140" s="245"/>
      <c r="P140" s="245"/>
    </row>
    <row r="141" spans="1:16" s="245" customFormat="1" ht="17.399999999999999" customHeight="1" thickBot="1" x14ac:dyDescent="0.35">
      <c r="A141" s="166"/>
      <c r="B141" s="108" t="s">
        <v>167</v>
      </c>
      <c r="C141" s="254" t="s">
        <v>118</v>
      </c>
      <c r="D141" s="99"/>
      <c r="E141" s="51"/>
      <c r="F141" s="51"/>
      <c r="G141" s="51"/>
      <c r="H141" s="51"/>
      <c r="I141" s="51"/>
      <c r="J141" s="123"/>
      <c r="K141" s="123"/>
      <c r="L141" s="167"/>
      <c r="M141" s="244"/>
      <c r="N141" s="24"/>
    </row>
    <row r="142" spans="1:16" s="245" customFormat="1" ht="18" x14ac:dyDescent="0.25">
      <c r="A142" s="384">
        <v>1</v>
      </c>
      <c r="B142" s="389">
        <v>103</v>
      </c>
      <c r="C142" s="390" t="s">
        <v>285</v>
      </c>
      <c r="D142" s="140"/>
      <c r="E142" s="329">
        <v>45.22</v>
      </c>
      <c r="F142" s="329">
        <v>0</v>
      </c>
      <c r="G142" s="333">
        <f>E142+F142</f>
        <v>45.22</v>
      </c>
      <c r="H142" s="494"/>
      <c r="I142" s="515">
        <f>SUM(G142:G149)+H142-(MAX(G142:G149))</f>
        <v>295.72000000000003</v>
      </c>
      <c r="J142" s="69"/>
      <c r="K142" s="500"/>
      <c r="L142" s="503">
        <v>8</v>
      </c>
      <c r="M142" s="244"/>
      <c r="N142" s="24"/>
    </row>
    <row r="143" spans="1:16" s="245" customFormat="1" ht="18" x14ac:dyDescent="0.25">
      <c r="A143" s="378">
        <v>2</v>
      </c>
      <c r="B143" s="240">
        <v>150</v>
      </c>
      <c r="C143" s="316" t="s">
        <v>286</v>
      </c>
      <c r="D143" s="141"/>
      <c r="E143" s="330">
        <v>49.44</v>
      </c>
      <c r="F143" s="330">
        <v>0</v>
      </c>
      <c r="G143" s="330">
        <f t="shared" ref="G143:G149" si="15">E143+F143</f>
        <v>49.44</v>
      </c>
      <c r="H143" s="495"/>
      <c r="I143" s="516"/>
      <c r="J143" s="70"/>
      <c r="K143" s="501"/>
      <c r="L143" s="504"/>
      <c r="M143" s="244"/>
      <c r="N143" s="24"/>
    </row>
    <row r="144" spans="1:16" s="245" customFormat="1" ht="18" x14ac:dyDescent="0.25">
      <c r="A144" s="378">
        <v>3</v>
      </c>
      <c r="B144" s="240">
        <v>185</v>
      </c>
      <c r="C144" s="316" t="s">
        <v>135</v>
      </c>
      <c r="D144" s="141"/>
      <c r="E144" s="330">
        <v>29.45</v>
      </c>
      <c r="F144" s="330">
        <v>0</v>
      </c>
      <c r="G144" s="330">
        <f t="shared" si="15"/>
        <v>29.45</v>
      </c>
      <c r="H144" s="495"/>
      <c r="I144" s="516"/>
      <c r="J144" s="70"/>
      <c r="K144" s="501"/>
      <c r="L144" s="504"/>
      <c r="M144" s="244"/>
      <c r="N144" s="24"/>
    </row>
    <row r="145" spans="1:15" s="245" customFormat="1" ht="18" x14ac:dyDescent="0.25">
      <c r="A145" s="378">
        <v>4</v>
      </c>
      <c r="B145" s="240">
        <v>182</v>
      </c>
      <c r="C145" s="316" t="s">
        <v>287</v>
      </c>
      <c r="D145" s="141"/>
      <c r="E145" s="330">
        <v>49.55</v>
      </c>
      <c r="F145" s="330">
        <v>5</v>
      </c>
      <c r="G145" s="330">
        <f t="shared" si="15"/>
        <v>54.55</v>
      </c>
      <c r="H145" s="495"/>
      <c r="I145" s="516"/>
      <c r="J145" s="70"/>
      <c r="K145" s="501"/>
      <c r="L145" s="504"/>
      <c r="M145" s="244"/>
      <c r="N145" s="24"/>
    </row>
    <row r="146" spans="1:15" s="245" customFormat="1" ht="18" x14ac:dyDescent="0.25">
      <c r="A146" s="378">
        <v>5</v>
      </c>
      <c r="B146" s="240">
        <v>183</v>
      </c>
      <c r="C146" s="316" t="s">
        <v>288</v>
      </c>
      <c r="D146" s="141"/>
      <c r="E146" s="330">
        <v>65.260000000000005</v>
      </c>
      <c r="F146" s="330">
        <v>0</v>
      </c>
      <c r="G146" s="330">
        <f t="shared" si="15"/>
        <v>65.260000000000005</v>
      </c>
      <c r="H146" s="495"/>
      <c r="I146" s="516"/>
      <c r="J146" s="70"/>
      <c r="K146" s="501"/>
      <c r="L146" s="504"/>
      <c r="M146" s="244"/>
      <c r="N146" s="246">
        <f>G142+G143+G144+G145+G146+G147+G148+G149</f>
        <v>360.98</v>
      </c>
      <c r="O146" s="182">
        <f>N146-G146</f>
        <v>295.72000000000003</v>
      </c>
    </row>
    <row r="147" spans="1:15" s="245" customFormat="1" ht="18" x14ac:dyDescent="0.25">
      <c r="A147" s="378">
        <v>6</v>
      </c>
      <c r="B147" s="240">
        <v>180</v>
      </c>
      <c r="C147" s="316" t="s">
        <v>289</v>
      </c>
      <c r="D147" s="141"/>
      <c r="E147" s="330">
        <v>40.9</v>
      </c>
      <c r="F147" s="330">
        <v>3</v>
      </c>
      <c r="G147" s="330">
        <f t="shared" si="15"/>
        <v>43.9</v>
      </c>
      <c r="H147" s="495"/>
      <c r="I147" s="516"/>
      <c r="J147" s="70"/>
      <c r="K147" s="501"/>
      <c r="L147" s="504"/>
      <c r="M147" s="244"/>
      <c r="N147" s="24"/>
    </row>
    <row r="148" spans="1:15" s="245" customFormat="1" ht="18" x14ac:dyDescent="0.25">
      <c r="A148" s="378">
        <v>7</v>
      </c>
      <c r="B148" s="240">
        <v>181</v>
      </c>
      <c r="C148" s="316" t="s">
        <v>290</v>
      </c>
      <c r="D148" s="141"/>
      <c r="E148" s="330">
        <v>37.11</v>
      </c>
      <c r="F148" s="330">
        <v>0</v>
      </c>
      <c r="G148" s="330">
        <f t="shared" si="15"/>
        <v>37.11</v>
      </c>
      <c r="H148" s="495"/>
      <c r="I148" s="516"/>
      <c r="J148" s="70"/>
      <c r="K148" s="501"/>
      <c r="L148" s="504"/>
      <c r="M148" s="244"/>
      <c r="N148" s="24"/>
    </row>
    <row r="149" spans="1:15" s="245" customFormat="1" ht="18.600000000000001" thickBot="1" x14ac:dyDescent="0.3">
      <c r="A149" s="379">
        <v>8</v>
      </c>
      <c r="B149" s="381">
        <v>94</v>
      </c>
      <c r="C149" s="394" t="s">
        <v>291</v>
      </c>
      <c r="D149" s="139"/>
      <c r="E149" s="331">
        <v>36.049999999999997</v>
      </c>
      <c r="F149" s="331">
        <v>0</v>
      </c>
      <c r="G149" s="334">
        <f t="shared" si="15"/>
        <v>36.049999999999997</v>
      </c>
      <c r="H149" s="496"/>
      <c r="I149" s="517"/>
      <c r="J149" s="71"/>
      <c r="K149" s="502"/>
      <c r="L149" s="505"/>
      <c r="M149" s="244"/>
      <c r="N149" s="24"/>
    </row>
    <row r="150" spans="1:15" s="245" customFormat="1" ht="20.399999999999999" customHeight="1" thickBot="1" x14ac:dyDescent="0.3">
      <c r="A150" s="402"/>
      <c r="B150" s="108" t="s">
        <v>168</v>
      </c>
      <c r="C150" s="322" t="s">
        <v>292</v>
      </c>
      <c r="D150" s="99"/>
      <c r="E150" s="51"/>
      <c r="F150" s="51"/>
      <c r="G150" s="51"/>
      <c r="H150" s="51"/>
      <c r="I150" s="51"/>
      <c r="J150" s="123"/>
      <c r="K150" s="123"/>
      <c r="L150" s="167"/>
      <c r="M150" s="244"/>
      <c r="N150" s="24"/>
    </row>
    <row r="151" spans="1:15" s="245" customFormat="1" ht="18" x14ac:dyDescent="0.25">
      <c r="A151" s="384">
        <v>1</v>
      </c>
      <c r="B151" s="385">
        <v>199</v>
      </c>
      <c r="C151" s="403" t="s">
        <v>293</v>
      </c>
      <c r="D151" s="260"/>
      <c r="E151" s="329">
        <v>70.19</v>
      </c>
      <c r="F151" s="329">
        <v>8</v>
      </c>
      <c r="G151" s="333">
        <f>F151+E151</f>
        <v>78.19</v>
      </c>
      <c r="H151" s="512"/>
      <c r="I151" s="497">
        <f>SUM(G151:G158)+H151-(MAX(G151:G158))</f>
        <v>498.88</v>
      </c>
      <c r="J151" s="69"/>
      <c r="K151" s="500">
        <v>6.9328703703703696E-3</v>
      </c>
      <c r="L151" s="503">
        <v>22</v>
      </c>
      <c r="M151" s="244"/>
      <c r="N151" s="24"/>
    </row>
    <row r="152" spans="1:15" s="245" customFormat="1" ht="18" x14ac:dyDescent="0.25">
      <c r="A152" s="378">
        <v>2</v>
      </c>
      <c r="B152" s="314">
        <v>169</v>
      </c>
      <c r="C152" s="321" t="s">
        <v>294</v>
      </c>
      <c r="D152" s="261"/>
      <c r="E152" s="330">
        <v>51.56</v>
      </c>
      <c r="F152" s="330">
        <v>16</v>
      </c>
      <c r="G152" s="330">
        <f t="shared" ref="G152:G158" si="16">F152+E152</f>
        <v>67.56</v>
      </c>
      <c r="H152" s="513"/>
      <c r="I152" s="498"/>
      <c r="J152" s="70"/>
      <c r="K152" s="501"/>
      <c r="L152" s="504"/>
      <c r="M152" s="244"/>
      <c r="N152" s="24"/>
    </row>
    <row r="153" spans="1:15" s="245" customFormat="1" ht="18" x14ac:dyDescent="0.25">
      <c r="A153" s="378">
        <v>3</v>
      </c>
      <c r="B153" s="314">
        <v>141</v>
      </c>
      <c r="C153" s="321" t="s">
        <v>295</v>
      </c>
      <c r="D153" s="262"/>
      <c r="E153" s="330">
        <v>44.77</v>
      </c>
      <c r="F153" s="330">
        <v>15</v>
      </c>
      <c r="G153" s="330">
        <f t="shared" si="16"/>
        <v>59.77</v>
      </c>
      <c r="H153" s="513"/>
      <c r="I153" s="498"/>
      <c r="J153" s="70"/>
      <c r="K153" s="501"/>
      <c r="L153" s="504"/>
      <c r="M153" s="244"/>
      <c r="N153" s="24"/>
    </row>
    <row r="154" spans="1:15" s="245" customFormat="1" ht="18" x14ac:dyDescent="0.25">
      <c r="A154" s="378">
        <v>4</v>
      </c>
      <c r="B154" s="314">
        <v>147</v>
      </c>
      <c r="C154" s="321" t="s">
        <v>296</v>
      </c>
      <c r="D154" s="262"/>
      <c r="E154" s="330">
        <v>54.56</v>
      </c>
      <c r="F154" s="330">
        <v>16</v>
      </c>
      <c r="G154" s="330">
        <f t="shared" si="16"/>
        <v>70.56</v>
      </c>
      <c r="H154" s="513"/>
      <c r="I154" s="498"/>
      <c r="J154" s="70"/>
      <c r="K154" s="501"/>
      <c r="L154" s="504"/>
      <c r="M154" s="244"/>
      <c r="N154" s="24"/>
    </row>
    <row r="155" spans="1:15" s="245" customFormat="1" ht="18" x14ac:dyDescent="0.25">
      <c r="A155" s="378">
        <v>5</v>
      </c>
      <c r="B155" s="314">
        <v>142</v>
      </c>
      <c r="C155" s="321" t="s">
        <v>297</v>
      </c>
      <c r="D155" s="262"/>
      <c r="E155" s="330">
        <v>68.63</v>
      </c>
      <c r="F155" s="330">
        <v>3</v>
      </c>
      <c r="G155" s="330">
        <f t="shared" si="16"/>
        <v>71.63</v>
      </c>
      <c r="H155" s="513"/>
      <c r="I155" s="498"/>
      <c r="J155" s="70"/>
      <c r="K155" s="501"/>
      <c r="L155" s="504"/>
      <c r="M155" s="244"/>
      <c r="N155" s="246">
        <f>G151+G152+G153+G154+G155+G156+G157+G158</f>
        <v>667.02</v>
      </c>
      <c r="O155" s="182">
        <f>N155-G156</f>
        <v>498.88</v>
      </c>
    </row>
    <row r="156" spans="1:15" s="245" customFormat="1" ht="18" x14ac:dyDescent="0.25">
      <c r="A156" s="378">
        <v>6</v>
      </c>
      <c r="B156" s="314">
        <v>149</v>
      </c>
      <c r="C156" s="321" t="s">
        <v>298</v>
      </c>
      <c r="D156" s="262"/>
      <c r="E156" s="330">
        <v>165.14</v>
      </c>
      <c r="F156" s="330">
        <v>3</v>
      </c>
      <c r="G156" s="330">
        <f t="shared" si="16"/>
        <v>168.14</v>
      </c>
      <c r="H156" s="513"/>
      <c r="I156" s="498"/>
      <c r="J156" s="70"/>
      <c r="K156" s="501"/>
      <c r="L156" s="504"/>
      <c r="M156" s="244"/>
      <c r="N156" s="24"/>
    </row>
    <row r="157" spans="1:15" s="245" customFormat="1" ht="18" x14ac:dyDescent="0.25">
      <c r="A157" s="378">
        <v>7</v>
      </c>
      <c r="B157" s="314">
        <v>130</v>
      </c>
      <c r="C157" s="321" t="s">
        <v>299</v>
      </c>
      <c r="D157" s="262"/>
      <c r="E157" s="330">
        <v>56.94</v>
      </c>
      <c r="F157" s="330">
        <v>5</v>
      </c>
      <c r="G157" s="330">
        <f t="shared" si="16"/>
        <v>61.94</v>
      </c>
      <c r="H157" s="513"/>
      <c r="I157" s="498"/>
      <c r="J157" s="70"/>
      <c r="K157" s="501"/>
      <c r="L157" s="504"/>
      <c r="M157" s="244"/>
      <c r="N157" s="24"/>
    </row>
    <row r="158" spans="1:15" s="245" customFormat="1" ht="18.600000000000001" thickBot="1" x14ac:dyDescent="0.3">
      <c r="A158" s="379">
        <v>8</v>
      </c>
      <c r="B158" s="387">
        <v>148</v>
      </c>
      <c r="C158" s="404" t="s">
        <v>300</v>
      </c>
      <c r="D158" s="263"/>
      <c r="E158" s="331">
        <v>83.23</v>
      </c>
      <c r="F158" s="331">
        <v>6</v>
      </c>
      <c r="G158" s="334">
        <f t="shared" si="16"/>
        <v>89.23</v>
      </c>
      <c r="H158" s="514"/>
      <c r="I158" s="499"/>
      <c r="J158" s="71"/>
      <c r="K158" s="502"/>
      <c r="L158" s="505"/>
      <c r="M158" s="244"/>
      <c r="N158" s="24"/>
    </row>
    <row r="159" spans="1:15" s="245" customFormat="1" ht="18" customHeight="1" thickBot="1" x14ac:dyDescent="0.35">
      <c r="A159" s="265"/>
      <c r="B159" s="108" t="s">
        <v>169</v>
      </c>
      <c r="C159" s="254" t="s">
        <v>119</v>
      </c>
      <c r="D159" s="99"/>
      <c r="E159" s="51"/>
      <c r="F159" s="51"/>
      <c r="G159" s="51"/>
      <c r="H159" s="51"/>
      <c r="I159" s="51"/>
      <c r="J159" s="123"/>
      <c r="K159" s="123"/>
      <c r="L159" s="167"/>
      <c r="M159" s="244"/>
      <c r="N159" s="24"/>
    </row>
    <row r="160" spans="1:15" s="245" customFormat="1" ht="18" x14ac:dyDescent="0.3">
      <c r="A160" s="384">
        <v>1</v>
      </c>
      <c r="B160" s="385">
        <v>451</v>
      </c>
      <c r="C160" s="337" t="s">
        <v>137</v>
      </c>
      <c r="D160" s="145"/>
      <c r="E160" s="329">
        <v>27.67</v>
      </c>
      <c r="F160" s="329">
        <v>0</v>
      </c>
      <c r="G160" s="333">
        <f>F160+E160</f>
        <v>27.67</v>
      </c>
      <c r="H160" s="494"/>
      <c r="I160" s="497">
        <f>SUM(G160:G167)+H160-(MAX(G160:G167))</f>
        <v>213.62</v>
      </c>
      <c r="J160" s="69"/>
      <c r="K160" s="500">
        <v>3.9236111111111112E-3</v>
      </c>
      <c r="L160" s="509">
        <v>2</v>
      </c>
      <c r="M160" s="244"/>
      <c r="N160" s="24"/>
    </row>
    <row r="161" spans="1:15" s="245" customFormat="1" ht="18" x14ac:dyDescent="0.3">
      <c r="A161" s="378">
        <v>2</v>
      </c>
      <c r="B161" s="314">
        <v>455</v>
      </c>
      <c r="C161" s="315" t="s">
        <v>120</v>
      </c>
      <c r="D161" s="146"/>
      <c r="E161" s="330">
        <v>23.66</v>
      </c>
      <c r="F161" s="330">
        <v>5</v>
      </c>
      <c r="G161" s="330">
        <f t="shared" ref="G161:G167" si="17">F161+E161</f>
        <v>28.66</v>
      </c>
      <c r="H161" s="495"/>
      <c r="I161" s="498"/>
      <c r="J161" s="70"/>
      <c r="K161" s="501"/>
      <c r="L161" s="510"/>
      <c r="M161" s="244"/>
      <c r="N161" s="24"/>
    </row>
    <row r="162" spans="1:15" s="245" customFormat="1" ht="18" x14ac:dyDescent="0.3">
      <c r="A162" s="378">
        <v>3</v>
      </c>
      <c r="B162" s="314">
        <v>465</v>
      </c>
      <c r="C162" s="315" t="s">
        <v>138</v>
      </c>
      <c r="D162" s="146"/>
      <c r="E162" s="330">
        <v>36.21</v>
      </c>
      <c r="F162" s="330">
        <v>0</v>
      </c>
      <c r="G162" s="330">
        <f t="shared" si="17"/>
        <v>36.21</v>
      </c>
      <c r="H162" s="495"/>
      <c r="I162" s="498"/>
      <c r="J162" s="70"/>
      <c r="K162" s="501"/>
      <c r="L162" s="510"/>
      <c r="M162" s="244"/>
      <c r="N162" s="24"/>
    </row>
    <row r="163" spans="1:15" s="245" customFormat="1" ht="18" x14ac:dyDescent="0.3">
      <c r="A163" s="378">
        <v>4</v>
      </c>
      <c r="B163" s="314">
        <v>463</v>
      </c>
      <c r="C163" s="315" t="s">
        <v>121</v>
      </c>
      <c r="D163" s="146"/>
      <c r="E163" s="330">
        <v>34.24</v>
      </c>
      <c r="F163" s="330">
        <v>0</v>
      </c>
      <c r="G163" s="330">
        <f t="shared" si="17"/>
        <v>34.24</v>
      </c>
      <c r="H163" s="495"/>
      <c r="I163" s="498"/>
      <c r="J163" s="70"/>
      <c r="K163" s="501"/>
      <c r="L163" s="510"/>
      <c r="M163" s="244"/>
      <c r="N163" s="246">
        <f>G160+G161+G162+G163+G164+G165+G166+G167</f>
        <v>249.83</v>
      </c>
      <c r="O163" s="182">
        <f>N163-G162</f>
        <v>213.62</v>
      </c>
    </row>
    <row r="164" spans="1:15" s="245" customFormat="1" ht="18" x14ac:dyDescent="0.3">
      <c r="A164" s="378">
        <v>5</v>
      </c>
      <c r="B164" s="314">
        <v>459</v>
      </c>
      <c r="C164" s="315" t="s">
        <v>301</v>
      </c>
      <c r="D164" s="146"/>
      <c r="E164" s="330">
        <v>25.52</v>
      </c>
      <c r="F164" s="330">
        <v>3</v>
      </c>
      <c r="G164" s="330">
        <f t="shared" si="17"/>
        <v>28.52</v>
      </c>
      <c r="H164" s="495"/>
      <c r="I164" s="498"/>
      <c r="J164" s="70"/>
      <c r="K164" s="501"/>
      <c r="L164" s="510"/>
      <c r="M164" s="244"/>
      <c r="N164" s="24"/>
    </row>
    <row r="165" spans="1:15" s="245" customFormat="1" ht="18" x14ac:dyDescent="0.3">
      <c r="A165" s="378">
        <v>6</v>
      </c>
      <c r="B165" s="314">
        <v>393</v>
      </c>
      <c r="C165" s="315" t="s">
        <v>302</v>
      </c>
      <c r="D165" s="146"/>
      <c r="E165" s="330">
        <v>29.96</v>
      </c>
      <c r="F165" s="330">
        <v>0</v>
      </c>
      <c r="G165" s="330">
        <f t="shared" si="17"/>
        <v>29.96</v>
      </c>
      <c r="H165" s="495"/>
      <c r="I165" s="498"/>
      <c r="J165" s="70"/>
      <c r="K165" s="501"/>
      <c r="L165" s="510"/>
      <c r="M165" s="244"/>
      <c r="N165" s="24"/>
    </row>
    <row r="166" spans="1:15" s="245" customFormat="1" ht="18" x14ac:dyDescent="0.3">
      <c r="A166" s="378">
        <v>7</v>
      </c>
      <c r="B166" s="314">
        <v>385</v>
      </c>
      <c r="C166" s="315" t="s">
        <v>139</v>
      </c>
      <c r="D166" s="146"/>
      <c r="E166" s="330">
        <v>31.53</v>
      </c>
      <c r="F166" s="330">
        <v>0</v>
      </c>
      <c r="G166" s="330">
        <f t="shared" si="17"/>
        <v>31.53</v>
      </c>
      <c r="H166" s="495"/>
      <c r="I166" s="498"/>
      <c r="J166" s="70"/>
      <c r="K166" s="501"/>
      <c r="L166" s="510"/>
      <c r="M166" s="244"/>
      <c r="N166" s="24"/>
    </row>
    <row r="167" spans="1:15" s="245" customFormat="1" ht="16.5" customHeight="1" thickBot="1" x14ac:dyDescent="0.35">
      <c r="A167" s="379">
        <v>8</v>
      </c>
      <c r="B167" s="387">
        <v>354</v>
      </c>
      <c r="C167" s="388" t="s">
        <v>122</v>
      </c>
      <c r="D167" s="142"/>
      <c r="E167" s="331">
        <v>33.04</v>
      </c>
      <c r="F167" s="331">
        <v>0</v>
      </c>
      <c r="G167" s="334">
        <f t="shared" si="17"/>
        <v>33.04</v>
      </c>
      <c r="H167" s="496"/>
      <c r="I167" s="499"/>
      <c r="J167" s="71"/>
      <c r="K167" s="502"/>
      <c r="L167" s="511"/>
      <c r="M167" s="244"/>
      <c r="N167" s="24"/>
    </row>
    <row r="168" spans="1:15" ht="16.2" customHeight="1" thickBot="1" x14ac:dyDescent="0.35">
      <c r="A168" s="166"/>
      <c r="B168" s="108" t="s">
        <v>170</v>
      </c>
      <c r="C168" s="254" t="s">
        <v>123</v>
      </c>
      <c r="D168" s="99"/>
      <c r="E168" s="51"/>
      <c r="F168" s="51"/>
      <c r="G168" s="51"/>
      <c r="H168" s="51"/>
      <c r="I168" s="51"/>
      <c r="J168" s="123"/>
      <c r="K168" s="123"/>
      <c r="L168" s="167"/>
    </row>
    <row r="169" spans="1:15" ht="18" x14ac:dyDescent="0.25">
      <c r="A169" s="384">
        <v>1</v>
      </c>
      <c r="B169" s="389">
        <v>163</v>
      </c>
      <c r="C169" s="401" t="s">
        <v>303</v>
      </c>
      <c r="D169" s="140"/>
      <c r="E169" s="329">
        <v>33.119999999999997</v>
      </c>
      <c r="F169" s="329">
        <v>8</v>
      </c>
      <c r="G169" s="333">
        <f>F169+E169</f>
        <v>41.12</v>
      </c>
      <c r="H169" s="494"/>
      <c r="I169" s="497">
        <f>SUM(G169:G176)+H169-(MAX(G169:G176))</f>
        <v>346.21999999999997</v>
      </c>
      <c r="J169" s="69"/>
      <c r="K169" s="500"/>
      <c r="L169" s="503">
        <v>14</v>
      </c>
    </row>
    <row r="170" spans="1:15" ht="18" x14ac:dyDescent="0.25">
      <c r="A170" s="378">
        <v>2</v>
      </c>
      <c r="B170" s="240">
        <v>172</v>
      </c>
      <c r="C170" s="317" t="s">
        <v>136</v>
      </c>
      <c r="D170" s="141"/>
      <c r="E170" s="330">
        <v>45.45</v>
      </c>
      <c r="F170" s="330">
        <v>8</v>
      </c>
      <c r="G170" s="330">
        <f t="shared" ref="G170:G176" si="18">F170+E170</f>
        <v>53.45</v>
      </c>
      <c r="H170" s="495"/>
      <c r="I170" s="498"/>
      <c r="J170" s="70"/>
      <c r="K170" s="501"/>
      <c r="L170" s="504"/>
    </row>
    <row r="171" spans="1:15" ht="18" x14ac:dyDescent="0.25">
      <c r="A171" s="378">
        <v>3</v>
      </c>
      <c r="B171" s="240">
        <v>138</v>
      </c>
      <c r="C171" s="309" t="s">
        <v>304</v>
      </c>
      <c r="D171" s="141"/>
      <c r="E171" s="330">
        <v>25.91</v>
      </c>
      <c r="F171" s="330">
        <v>3</v>
      </c>
      <c r="G171" s="330">
        <f t="shared" si="18"/>
        <v>28.91</v>
      </c>
      <c r="H171" s="495"/>
      <c r="I171" s="498"/>
      <c r="J171" s="70"/>
      <c r="K171" s="501"/>
      <c r="L171" s="504"/>
    </row>
    <row r="172" spans="1:15" ht="18" x14ac:dyDescent="0.25">
      <c r="A172" s="378">
        <v>4</v>
      </c>
      <c r="B172" s="240">
        <v>134</v>
      </c>
      <c r="C172" s="309" t="s">
        <v>305</v>
      </c>
      <c r="D172" s="141"/>
      <c r="E172" s="330">
        <v>29.97</v>
      </c>
      <c r="F172" s="330">
        <v>8</v>
      </c>
      <c r="G172" s="330">
        <f t="shared" si="18"/>
        <v>37.97</v>
      </c>
      <c r="H172" s="495"/>
      <c r="I172" s="498"/>
      <c r="J172" s="70"/>
      <c r="K172" s="501"/>
      <c r="L172" s="504"/>
      <c r="N172" s="149">
        <f>G169+G170+G171+G172+G173+G174+G175+G176</f>
        <v>424.95</v>
      </c>
      <c r="O172" s="182">
        <f>N172-G174</f>
        <v>346.21999999999997</v>
      </c>
    </row>
    <row r="173" spans="1:15" ht="18" x14ac:dyDescent="0.25">
      <c r="A173" s="378">
        <v>5</v>
      </c>
      <c r="B173" s="240">
        <v>135</v>
      </c>
      <c r="C173" s="309" t="s">
        <v>306</v>
      </c>
      <c r="D173" s="141"/>
      <c r="E173" s="330">
        <v>56.54</v>
      </c>
      <c r="F173" s="330">
        <v>6</v>
      </c>
      <c r="G173" s="330">
        <f t="shared" si="18"/>
        <v>62.54</v>
      </c>
      <c r="H173" s="495"/>
      <c r="I173" s="498"/>
      <c r="J173" s="70"/>
      <c r="K173" s="501"/>
      <c r="L173" s="504"/>
      <c r="N173" s="149"/>
    </row>
    <row r="174" spans="1:15" ht="18" x14ac:dyDescent="0.25">
      <c r="A174" s="378">
        <v>6</v>
      </c>
      <c r="B174" s="240">
        <v>179</v>
      </c>
      <c r="C174" s="309" t="s">
        <v>307</v>
      </c>
      <c r="D174" s="141"/>
      <c r="E174" s="330">
        <v>70.73</v>
      </c>
      <c r="F174" s="330">
        <v>8</v>
      </c>
      <c r="G174" s="330">
        <f t="shared" si="18"/>
        <v>78.73</v>
      </c>
      <c r="H174" s="495"/>
      <c r="I174" s="498"/>
      <c r="J174" s="70"/>
      <c r="K174" s="501"/>
      <c r="L174" s="504"/>
      <c r="N174" s="149"/>
    </row>
    <row r="175" spans="1:15" ht="18" x14ac:dyDescent="0.25">
      <c r="A175" s="378">
        <v>7</v>
      </c>
      <c r="B175" s="240">
        <v>178</v>
      </c>
      <c r="C175" s="317" t="s">
        <v>308</v>
      </c>
      <c r="D175" s="141"/>
      <c r="E175" s="330">
        <v>71.12</v>
      </c>
      <c r="F175" s="330">
        <v>0</v>
      </c>
      <c r="G175" s="330">
        <f t="shared" si="18"/>
        <v>71.12</v>
      </c>
      <c r="H175" s="495"/>
      <c r="I175" s="498"/>
      <c r="J175" s="70"/>
      <c r="K175" s="501"/>
      <c r="L175" s="504"/>
    </row>
    <row r="176" spans="1:15" ht="18.600000000000001" thickBot="1" x14ac:dyDescent="0.3">
      <c r="A176" s="379">
        <v>8</v>
      </c>
      <c r="B176" s="381">
        <v>176</v>
      </c>
      <c r="C176" s="391" t="s">
        <v>309</v>
      </c>
      <c r="D176" s="139"/>
      <c r="E176" s="331">
        <v>40.11</v>
      </c>
      <c r="F176" s="331">
        <v>11</v>
      </c>
      <c r="G176" s="334">
        <f t="shared" si="18"/>
        <v>51.11</v>
      </c>
      <c r="H176" s="496"/>
      <c r="I176" s="499"/>
      <c r="J176" s="71"/>
      <c r="K176" s="502"/>
      <c r="L176" s="505"/>
    </row>
    <row r="177" spans="1:15" s="245" customFormat="1" ht="18" customHeight="1" thickBot="1" x14ac:dyDescent="0.3">
      <c r="A177" s="166"/>
      <c r="B177" s="108" t="s">
        <v>171</v>
      </c>
      <c r="C177" s="405" t="s">
        <v>124</v>
      </c>
      <c r="D177" s="99"/>
      <c r="E177" s="51"/>
      <c r="F177" s="51"/>
      <c r="G177" s="51"/>
      <c r="H177" s="51"/>
      <c r="I177" s="51"/>
      <c r="J177" s="123"/>
      <c r="K177" s="123"/>
      <c r="L177" s="167"/>
      <c r="M177" s="244"/>
      <c r="N177" s="24"/>
    </row>
    <row r="178" spans="1:15" s="245" customFormat="1" ht="21" customHeight="1" x14ac:dyDescent="0.25">
      <c r="A178" s="384">
        <v>1</v>
      </c>
      <c r="B178" s="389">
        <v>111</v>
      </c>
      <c r="C178" s="397" t="s">
        <v>310</v>
      </c>
      <c r="D178" s="239"/>
      <c r="E178" s="329">
        <v>55.51</v>
      </c>
      <c r="F178" s="329">
        <v>6</v>
      </c>
      <c r="G178" s="333">
        <f>F178+E178</f>
        <v>61.51</v>
      </c>
      <c r="H178" s="494"/>
      <c r="I178" s="497">
        <f>SUM(G178:G185)+H178-(MAX(G178:G185))</f>
        <v>499.92000000000007</v>
      </c>
      <c r="J178" s="69"/>
      <c r="K178" s="500">
        <v>5.1273148148148146E-3</v>
      </c>
      <c r="L178" s="503">
        <v>23</v>
      </c>
      <c r="M178" s="244"/>
      <c r="N178" s="24"/>
    </row>
    <row r="179" spans="1:15" s="245" customFormat="1" ht="18.600000000000001" customHeight="1" x14ac:dyDescent="0.25">
      <c r="A179" s="378">
        <v>2</v>
      </c>
      <c r="B179" s="240">
        <v>76</v>
      </c>
      <c r="C179" s="318" t="s">
        <v>311</v>
      </c>
      <c r="D179" s="241"/>
      <c r="E179" s="330">
        <v>62.41</v>
      </c>
      <c r="F179" s="330">
        <v>6</v>
      </c>
      <c r="G179" s="330">
        <f t="shared" ref="G179:G185" si="19">F179+E179</f>
        <v>68.41</v>
      </c>
      <c r="H179" s="495"/>
      <c r="I179" s="498"/>
      <c r="J179" s="70"/>
      <c r="K179" s="501"/>
      <c r="L179" s="504"/>
      <c r="M179" s="244"/>
      <c r="N179" s="246"/>
    </row>
    <row r="180" spans="1:15" s="245" customFormat="1" ht="18.600000000000001" customHeight="1" x14ac:dyDescent="0.25">
      <c r="A180" s="378">
        <v>3</v>
      </c>
      <c r="B180" s="240">
        <v>190</v>
      </c>
      <c r="C180" s="318" t="s">
        <v>312</v>
      </c>
      <c r="D180" s="241"/>
      <c r="E180" s="330">
        <v>78.69</v>
      </c>
      <c r="F180" s="330">
        <v>6</v>
      </c>
      <c r="G180" s="330">
        <f t="shared" si="19"/>
        <v>84.69</v>
      </c>
      <c r="H180" s="495"/>
      <c r="I180" s="498"/>
      <c r="J180" s="70"/>
      <c r="K180" s="501"/>
      <c r="L180" s="504"/>
      <c r="M180" s="244"/>
      <c r="N180" s="24"/>
      <c r="O180" s="284"/>
    </row>
    <row r="181" spans="1:15" s="245" customFormat="1" ht="15.6" customHeight="1" x14ac:dyDescent="0.25">
      <c r="A181" s="378">
        <v>4</v>
      </c>
      <c r="B181" s="240">
        <v>164</v>
      </c>
      <c r="C181" s="318" t="s">
        <v>313</v>
      </c>
      <c r="D181" s="241"/>
      <c r="E181" s="330">
        <v>49.33</v>
      </c>
      <c r="F181" s="330">
        <v>6</v>
      </c>
      <c r="G181" s="330">
        <f t="shared" si="19"/>
        <v>55.33</v>
      </c>
      <c r="H181" s="495"/>
      <c r="I181" s="498"/>
      <c r="J181" s="70"/>
      <c r="K181" s="501"/>
      <c r="L181" s="504"/>
      <c r="M181" s="244"/>
      <c r="N181" s="24"/>
      <c r="O181" s="284"/>
    </row>
    <row r="182" spans="1:15" s="245" customFormat="1" ht="16.8" customHeight="1" x14ac:dyDescent="0.25">
      <c r="A182" s="378">
        <v>5</v>
      </c>
      <c r="B182" s="240">
        <v>117</v>
      </c>
      <c r="C182" s="318" t="s">
        <v>314</v>
      </c>
      <c r="D182" s="264"/>
      <c r="E182" s="330">
        <v>88.49</v>
      </c>
      <c r="F182" s="330">
        <v>15</v>
      </c>
      <c r="G182" s="330">
        <f t="shared" si="19"/>
        <v>103.49</v>
      </c>
      <c r="H182" s="495"/>
      <c r="I182" s="498"/>
      <c r="J182" s="70"/>
      <c r="K182" s="501"/>
      <c r="L182" s="504"/>
      <c r="M182" s="244"/>
      <c r="N182" s="246">
        <f>G178+G179+G180+G181+G182+G183+G184+G185</f>
        <v>625.1400000000001</v>
      </c>
      <c r="O182" s="182">
        <f>N182-G184</f>
        <v>499.92000000000007</v>
      </c>
    </row>
    <row r="183" spans="1:15" s="245" customFormat="1" ht="18" customHeight="1" x14ac:dyDescent="0.25">
      <c r="A183" s="378">
        <v>6</v>
      </c>
      <c r="B183" s="240">
        <v>74</v>
      </c>
      <c r="C183" s="318" t="s">
        <v>315</v>
      </c>
      <c r="D183" s="241"/>
      <c r="E183" s="330">
        <v>59.93</v>
      </c>
      <c r="F183" s="330">
        <v>6</v>
      </c>
      <c r="G183" s="330">
        <f t="shared" si="19"/>
        <v>65.930000000000007</v>
      </c>
      <c r="H183" s="495"/>
      <c r="I183" s="498"/>
      <c r="J183" s="70"/>
      <c r="K183" s="501"/>
      <c r="L183" s="504"/>
      <c r="M183" s="244"/>
      <c r="N183" s="24"/>
      <c r="O183" s="284"/>
    </row>
    <row r="184" spans="1:15" s="245" customFormat="1" ht="18.600000000000001" customHeight="1" x14ac:dyDescent="0.25">
      <c r="A184" s="378">
        <v>7</v>
      </c>
      <c r="B184" s="240">
        <v>75</v>
      </c>
      <c r="C184" s="318" t="s">
        <v>316</v>
      </c>
      <c r="D184" s="241"/>
      <c r="E184" s="330">
        <v>116.22</v>
      </c>
      <c r="F184" s="330">
        <v>9</v>
      </c>
      <c r="G184" s="330">
        <f t="shared" si="19"/>
        <v>125.22</v>
      </c>
      <c r="H184" s="495"/>
      <c r="I184" s="498"/>
      <c r="J184" s="70"/>
      <c r="K184" s="501"/>
      <c r="L184" s="504"/>
      <c r="M184" s="244"/>
      <c r="N184" s="24"/>
      <c r="O184" s="284"/>
    </row>
    <row r="185" spans="1:15" s="245" customFormat="1" ht="16.8" customHeight="1" thickBot="1" x14ac:dyDescent="0.3">
      <c r="A185" s="379">
        <v>8</v>
      </c>
      <c r="B185" s="406">
        <v>73</v>
      </c>
      <c r="C185" s="398" t="s">
        <v>317</v>
      </c>
      <c r="D185" s="242"/>
      <c r="E185" s="331">
        <v>54.56</v>
      </c>
      <c r="F185" s="331">
        <v>6</v>
      </c>
      <c r="G185" s="334">
        <f t="shared" si="19"/>
        <v>60.56</v>
      </c>
      <c r="H185" s="496"/>
      <c r="I185" s="499"/>
      <c r="J185" s="71"/>
      <c r="K185" s="502"/>
      <c r="L185" s="505"/>
      <c r="M185" s="244"/>
      <c r="N185" s="24"/>
      <c r="O185" s="284"/>
    </row>
    <row r="186" spans="1:15" s="245" customFormat="1" ht="21.6" thickBot="1" x14ac:dyDescent="0.3">
      <c r="A186" s="265"/>
      <c r="B186" s="108" t="s">
        <v>172</v>
      </c>
      <c r="C186" s="322" t="s">
        <v>150</v>
      </c>
      <c r="D186" s="99"/>
      <c r="E186" s="51"/>
      <c r="F186" s="51"/>
      <c r="G186" s="51"/>
      <c r="H186" s="51"/>
      <c r="I186" s="51"/>
      <c r="J186" s="123"/>
      <c r="K186" s="123"/>
      <c r="L186" s="167"/>
      <c r="M186" s="244"/>
      <c r="N186" s="24"/>
    </row>
    <row r="187" spans="1:15" s="245" customFormat="1" ht="18" x14ac:dyDescent="0.25">
      <c r="A187" s="384">
        <v>1</v>
      </c>
      <c r="B187" s="389">
        <v>496</v>
      </c>
      <c r="C187" s="399" t="s">
        <v>318</v>
      </c>
      <c r="D187" s="140"/>
      <c r="E187" s="329">
        <v>64.599999999999994</v>
      </c>
      <c r="F187" s="329">
        <v>0</v>
      </c>
      <c r="G187" s="333">
        <f>F187+E187</f>
        <v>64.599999999999994</v>
      </c>
      <c r="H187" s="494"/>
      <c r="I187" s="497">
        <f>SUM(G187:G194)+H187-(MAX(G187:G194))</f>
        <v>318.70999999999998</v>
      </c>
      <c r="J187" s="69"/>
      <c r="K187" s="500">
        <v>5.185185185185185E-3</v>
      </c>
      <c r="L187" s="503">
        <v>10</v>
      </c>
      <c r="M187" s="244"/>
      <c r="N187" s="24"/>
    </row>
    <row r="188" spans="1:15" s="245" customFormat="1" ht="18" x14ac:dyDescent="0.25">
      <c r="A188" s="378">
        <v>2</v>
      </c>
      <c r="B188" s="240">
        <v>493</v>
      </c>
      <c r="C188" s="320" t="s">
        <v>149</v>
      </c>
      <c r="D188" s="141"/>
      <c r="E188" s="330">
        <v>33.78</v>
      </c>
      <c r="F188" s="330">
        <v>0</v>
      </c>
      <c r="G188" s="330">
        <f t="shared" ref="G188:G194" si="20">F188+E188</f>
        <v>33.78</v>
      </c>
      <c r="H188" s="495"/>
      <c r="I188" s="498"/>
      <c r="J188" s="70"/>
      <c r="K188" s="501"/>
      <c r="L188" s="504"/>
      <c r="M188" s="244"/>
      <c r="N188" s="24"/>
    </row>
    <row r="189" spans="1:15" s="245" customFormat="1" ht="18" x14ac:dyDescent="0.25">
      <c r="A189" s="378">
        <v>3</v>
      </c>
      <c r="B189" s="240">
        <v>498</v>
      </c>
      <c r="C189" s="320" t="s">
        <v>148</v>
      </c>
      <c r="D189" s="141"/>
      <c r="E189" s="330">
        <v>51.57</v>
      </c>
      <c r="F189" s="330">
        <v>5</v>
      </c>
      <c r="G189" s="330">
        <f t="shared" si="20"/>
        <v>56.57</v>
      </c>
      <c r="H189" s="495"/>
      <c r="I189" s="498"/>
      <c r="J189" s="70"/>
      <c r="K189" s="501"/>
      <c r="L189" s="504"/>
      <c r="M189" s="244"/>
      <c r="N189" s="24"/>
    </row>
    <row r="190" spans="1:15" s="245" customFormat="1" ht="18" x14ac:dyDescent="0.25">
      <c r="A190" s="378">
        <v>4</v>
      </c>
      <c r="B190" s="240">
        <v>489</v>
      </c>
      <c r="C190" s="320" t="s">
        <v>319</v>
      </c>
      <c r="D190" s="141"/>
      <c r="E190" s="330">
        <v>45.76</v>
      </c>
      <c r="F190" s="330">
        <v>3</v>
      </c>
      <c r="G190" s="330">
        <f t="shared" si="20"/>
        <v>48.76</v>
      </c>
      <c r="H190" s="495"/>
      <c r="I190" s="498"/>
      <c r="J190" s="70"/>
      <c r="K190" s="501"/>
      <c r="L190" s="504"/>
      <c r="M190" s="244"/>
      <c r="N190" s="24"/>
    </row>
    <row r="191" spans="1:15" s="245" customFormat="1" ht="18" x14ac:dyDescent="0.25">
      <c r="A191" s="378">
        <v>5</v>
      </c>
      <c r="B191" s="240">
        <v>492</v>
      </c>
      <c r="C191" s="320" t="s">
        <v>320</v>
      </c>
      <c r="D191" s="141"/>
      <c r="E191" s="330">
        <v>36.53</v>
      </c>
      <c r="F191" s="330">
        <v>0</v>
      </c>
      <c r="G191" s="330">
        <f t="shared" si="20"/>
        <v>36.53</v>
      </c>
      <c r="H191" s="495"/>
      <c r="I191" s="498"/>
      <c r="J191" s="70"/>
      <c r="K191" s="501"/>
      <c r="L191" s="504"/>
      <c r="M191" s="244"/>
      <c r="N191" s="246">
        <f>G187+G188+G189+G190+G191+G192+G193+G194</f>
        <v>385.46</v>
      </c>
      <c r="O191" s="182">
        <f>N191-G193</f>
        <v>318.70999999999998</v>
      </c>
    </row>
    <row r="192" spans="1:15" s="245" customFormat="1" ht="18" x14ac:dyDescent="0.25">
      <c r="A192" s="378">
        <v>6</v>
      </c>
      <c r="B192" s="240">
        <v>491</v>
      </c>
      <c r="C192" s="320" t="s">
        <v>321</v>
      </c>
      <c r="D192" s="141"/>
      <c r="E192" s="330">
        <v>45.93</v>
      </c>
      <c r="F192" s="330">
        <v>3</v>
      </c>
      <c r="G192" s="330">
        <f t="shared" si="20"/>
        <v>48.93</v>
      </c>
      <c r="H192" s="495"/>
      <c r="I192" s="498"/>
      <c r="J192" s="70"/>
      <c r="K192" s="501"/>
      <c r="L192" s="504"/>
      <c r="M192" s="244"/>
      <c r="N192" s="24"/>
    </row>
    <row r="193" spans="1:15" s="245" customFormat="1" ht="18" x14ac:dyDescent="0.25">
      <c r="A193" s="378">
        <v>7</v>
      </c>
      <c r="B193" s="240">
        <v>485</v>
      </c>
      <c r="C193" s="320" t="s">
        <v>147</v>
      </c>
      <c r="D193" s="141"/>
      <c r="E193" s="330">
        <v>63.75</v>
      </c>
      <c r="F193" s="330">
        <v>3</v>
      </c>
      <c r="G193" s="330">
        <f t="shared" si="20"/>
        <v>66.75</v>
      </c>
      <c r="H193" s="495"/>
      <c r="I193" s="498"/>
      <c r="J193" s="70"/>
      <c r="K193" s="501"/>
      <c r="L193" s="504"/>
      <c r="M193" s="244"/>
      <c r="N193" s="24"/>
    </row>
    <row r="194" spans="1:15" s="245" customFormat="1" ht="18.600000000000001" thickBot="1" x14ac:dyDescent="0.3">
      <c r="A194" s="379">
        <v>8</v>
      </c>
      <c r="B194" s="381">
        <v>484</v>
      </c>
      <c r="C194" s="407" t="s">
        <v>322</v>
      </c>
      <c r="D194" s="142"/>
      <c r="E194" s="331">
        <v>29.54</v>
      </c>
      <c r="F194" s="331">
        <v>0</v>
      </c>
      <c r="G194" s="334">
        <f t="shared" si="20"/>
        <v>29.54</v>
      </c>
      <c r="H194" s="496"/>
      <c r="I194" s="499"/>
      <c r="J194" s="71"/>
      <c r="K194" s="502"/>
      <c r="L194" s="505"/>
      <c r="M194" s="244"/>
      <c r="N194" s="24"/>
    </row>
    <row r="195" spans="1:15" s="245" customFormat="1" ht="18.600000000000001" thickBot="1" x14ac:dyDescent="0.3">
      <c r="A195" s="265"/>
      <c r="B195" s="108" t="s">
        <v>173</v>
      </c>
      <c r="C195" s="408" t="s">
        <v>151</v>
      </c>
      <c r="D195" s="160"/>
      <c r="E195" s="51"/>
      <c r="F195" s="51"/>
      <c r="G195" s="51"/>
      <c r="H195" s="51"/>
      <c r="I195" s="161"/>
      <c r="J195" s="123"/>
      <c r="K195" s="243"/>
      <c r="L195" s="167"/>
      <c r="M195" s="244"/>
      <c r="N195" s="24"/>
    </row>
    <row r="196" spans="1:15" s="245" customFormat="1" ht="18" x14ac:dyDescent="0.25">
      <c r="A196" s="384">
        <v>1</v>
      </c>
      <c r="B196" s="385">
        <v>125</v>
      </c>
      <c r="C196" s="401" t="s">
        <v>323</v>
      </c>
      <c r="D196" s="239"/>
      <c r="E196" s="329">
        <v>103.95</v>
      </c>
      <c r="F196" s="329">
        <v>15</v>
      </c>
      <c r="G196" s="333">
        <f>F196+E196</f>
        <v>118.95</v>
      </c>
      <c r="H196" s="494"/>
      <c r="I196" s="497">
        <v>541.59</v>
      </c>
      <c r="J196" s="69"/>
      <c r="K196" s="500">
        <v>5.185185185185185E-3</v>
      </c>
      <c r="L196" s="503">
        <v>24</v>
      </c>
      <c r="M196" s="244"/>
      <c r="N196" s="24"/>
    </row>
    <row r="197" spans="1:15" s="245" customFormat="1" ht="18" x14ac:dyDescent="0.25">
      <c r="A197" s="378">
        <v>2</v>
      </c>
      <c r="B197" s="314">
        <v>123</v>
      </c>
      <c r="C197" s="309" t="s">
        <v>324</v>
      </c>
      <c r="D197" s="241"/>
      <c r="E197" s="330">
        <v>80.23</v>
      </c>
      <c r="F197" s="330">
        <v>11</v>
      </c>
      <c r="G197" s="330">
        <f t="shared" ref="G197:G202" si="21">F197+E197</f>
        <v>91.23</v>
      </c>
      <c r="H197" s="495"/>
      <c r="I197" s="498"/>
      <c r="J197" s="70"/>
      <c r="K197" s="501"/>
      <c r="L197" s="504"/>
      <c r="M197" s="244"/>
      <c r="N197" s="24"/>
    </row>
    <row r="198" spans="1:15" s="245" customFormat="1" ht="18" x14ac:dyDescent="0.25">
      <c r="A198" s="378">
        <v>3</v>
      </c>
      <c r="B198" s="314">
        <v>124</v>
      </c>
      <c r="C198" s="309" t="s">
        <v>325</v>
      </c>
      <c r="D198" s="241"/>
      <c r="E198" s="330">
        <v>61.55</v>
      </c>
      <c r="F198" s="330">
        <v>0</v>
      </c>
      <c r="G198" s="330">
        <f t="shared" si="21"/>
        <v>61.55</v>
      </c>
      <c r="H198" s="495"/>
      <c r="I198" s="498"/>
      <c r="J198" s="70"/>
      <c r="K198" s="501"/>
      <c r="L198" s="504"/>
      <c r="M198" s="244"/>
      <c r="N198" s="24"/>
    </row>
    <row r="199" spans="1:15" s="245" customFormat="1" ht="18" x14ac:dyDescent="0.25">
      <c r="A199" s="378">
        <v>4</v>
      </c>
      <c r="B199" s="314">
        <v>118</v>
      </c>
      <c r="C199" s="309" t="s">
        <v>326</v>
      </c>
      <c r="D199" s="241"/>
      <c r="E199" s="330">
        <v>41.25</v>
      </c>
      <c r="F199" s="330">
        <v>8</v>
      </c>
      <c r="G199" s="330">
        <f t="shared" si="21"/>
        <v>49.25</v>
      </c>
      <c r="H199" s="495"/>
      <c r="I199" s="498"/>
      <c r="J199" s="70"/>
      <c r="K199" s="501"/>
      <c r="L199" s="504"/>
      <c r="M199" s="244"/>
      <c r="N199" s="24"/>
    </row>
    <row r="200" spans="1:15" s="245" customFormat="1" ht="18" x14ac:dyDescent="0.25">
      <c r="A200" s="378">
        <v>5</v>
      </c>
      <c r="B200" s="314">
        <v>122</v>
      </c>
      <c r="C200" s="309" t="s">
        <v>327</v>
      </c>
      <c r="D200" s="241"/>
      <c r="E200" s="330">
        <v>71.33</v>
      </c>
      <c r="F200" s="330">
        <v>5</v>
      </c>
      <c r="G200" s="330">
        <f t="shared" si="21"/>
        <v>76.33</v>
      </c>
      <c r="H200" s="495"/>
      <c r="I200" s="498"/>
      <c r="J200" s="70"/>
      <c r="K200" s="501"/>
      <c r="L200" s="504"/>
      <c r="M200" s="244"/>
      <c r="N200" s="246">
        <f>G196+G197+G198+G199+G200+G201+G202+G203</f>
        <v>541.59</v>
      </c>
      <c r="O200" s="182">
        <f>N200-0</f>
        <v>541.59</v>
      </c>
    </row>
    <row r="201" spans="1:15" s="245" customFormat="1" ht="18" x14ac:dyDescent="0.25">
      <c r="A201" s="378">
        <v>6</v>
      </c>
      <c r="B201" s="314">
        <v>121</v>
      </c>
      <c r="C201" s="309" t="s">
        <v>328</v>
      </c>
      <c r="D201" s="241"/>
      <c r="E201" s="330">
        <v>45.28</v>
      </c>
      <c r="F201" s="330">
        <v>3</v>
      </c>
      <c r="G201" s="330">
        <f t="shared" si="21"/>
        <v>48.28</v>
      </c>
      <c r="H201" s="495"/>
      <c r="I201" s="498"/>
      <c r="J201" s="70"/>
      <c r="K201" s="501"/>
      <c r="L201" s="504"/>
      <c r="M201" s="244"/>
      <c r="N201" s="24"/>
    </row>
    <row r="202" spans="1:15" s="245" customFormat="1" ht="18" x14ac:dyDescent="0.25">
      <c r="A202" s="378">
        <v>7</v>
      </c>
      <c r="B202" s="314">
        <v>120</v>
      </c>
      <c r="C202" s="309" t="s">
        <v>329</v>
      </c>
      <c r="D202" s="241"/>
      <c r="E202" s="330">
        <v>71</v>
      </c>
      <c r="F202" s="330">
        <v>25</v>
      </c>
      <c r="G202" s="330">
        <f t="shared" si="21"/>
        <v>96</v>
      </c>
      <c r="H202" s="495"/>
      <c r="I202" s="498"/>
      <c r="J202" s="70"/>
      <c r="K202" s="501"/>
      <c r="L202" s="504"/>
      <c r="M202" s="244"/>
      <c r="N202" s="24"/>
    </row>
    <row r="203" spans="1:15" s="245" customFormat="1" ht="14.4" customHeight="1" thickBot="1" x14ac:dyDescent="0.3">
      <c r="A203" s="379">
        <v>8</v>
      </c>
      <c r="B203" s="387"/>
      <c r="C203" s="391"/>
      <c r="D203" s="242"/>
      <c r="E203" s="331"/>
      <c r="F203" s="331"/>
      <c r="G203" s="331"/>
      <c r="H203" s="496"/>
      <c r="I203" s="499"/>
      <c r="J203" s="71"/>
      <c r="K203" s="502"/>
      <c r="L203" s="505"/>
      <c r="M203" s="244"/>
      <c r="N203" s="24"/>
    </row>
    <row r="204" spans="1:15" s="245" customFormat="1" ht="16.8" customHeight="1" thickBot="1" x14ac:dyDescent="0.3">
      <c r="A204" s="24"/>
      <c r="B204" s="108" t="s">
        <v>180</v>
      </c>
      <c r="C204" s="255" t="s">
        <v>330</v>
      </c>
      <c r="D204" s="99"/>
      <c r="E204" s="51"/>
      <c r="F204" s="51"/>
      <c r="G204" s="51"/>
      <c r="H204" s="51"/>
      <c r="I204" s="51"/>
      <c r="J204" s="123"/>
      <c r="K204" s="123"/>
      <c r="L204" s="167"/>
      <c r="M204" s="244"/>
      <c r="N204" s="24"/>
    </row>
    <row r="205" spans="1:15" s="245" customFormat="1" ht="18" x14ac:dyDescent="0.25">
      <c r="A205" s="384">
        <v>1</v>
      </c>
      <c r="B205" s="338">
        <v>447</v>
      </c>
      <c r="C205" s="338" t="s">
        <v>331</v>
      </c>
      <c r="D205" s="239"/>
      <c r="E205" s="329">
        <v>46.03</v>
      </c>
      <c r="F205" s="329">
        <v>0</v>
      </c>
      <c r="G205" s="333">
        <f>F205+E205</f>
        <v>46.03</v>
      </c>
      <c r="H205" s="494"/>
      <c r="I205" s="497">
        <f>SUM(G205:G212)+H205-(MAX(G205:G212))</f>
        <v>447.15999999999997</v>
      </c>
      <c r="J205" s="69"/>
      <c r="K205" s="500">
        <v>3.7615740740740739E-3</v>
      </c>
      <c r="L205" s="503">
        <v>19</v>
      </c>
      <c r="M205" s="244"/>
      <c r="N205" s="24"/>
    </row>
    <row r="206" spans="1:15" s="245" customFormat="1" ht="18" x14ac:dyDescent="0.25">
      <c r="A206" s="378">
        <v>2</v>
      </c>
      <c r="B206" s="317">
        <v>448</v>
      </c>
      <c r="C206" s="317" t="s">
        <v>332</v>
      </c>
      <c r="D206" s="241"/>
      <c r="E206" s="330">
        <v>82.24</v>
      </c>
      <c r="F206" s="330">
        <v>6</v>
      </c>
      <c r="G206" s="330">
        <f t="shared" ref="G206:G211" si="22">F206+E206</f>
        <v>88.24</v>
      </c>
      <c r="H206" s="495"/>
      <c r="I206" s="498"/>
      <c r="J206" s="70"/>
      <c r="K206" s="501"/>
      <c r="L206" s="504"/>
      <c r="M206" s="244"/>
      <c r="N206" s="246"/>
    </row>
    <row r="207" spans="1:15" s="245" customFormat="1" ht="18" x14ac:dyDescent="0.25">
      <c r="A207" s="378">
        <v>3</v>
      </c>
      <c r="B207" s="317">
        <v>453</v>
      </c>
      <c r="C207" s="317" t="s">
        <v>333</v>
      </c>
      <c r="D207" s="241"/>
      <c r="E207" s="330">
        <v>53.49</v>
      </c>
      <c r="F207" s="330">
        <v>5</v>
      </c>
      <c r="G207" s="330">
        <f t="shared" si="22"/>
        <v>58.49</v>
      </c>
      <c r="H207" s="495"/>
      <c r="I207" s="498"/>
      <c r="J207" s="70"/>
      <c r="K207" s="501"/>
      <c r="L207" s="504"/>
      <c r="M207" s="244"/>
      <c r="N207" s="24"/>
    </row>
    <row r="208" spans="1:15" s="245" customFormat="1" ht="18" x14ac:dyDescent="0.25">
      <c r="A208" s="378">
        <v>4</v>
      </c>
      <c r="B208" s="317">
        <v>408</v>
      </c>
      <c r="C208" s="317" t="s">
        <v>334</v>
      </c>
      <c r="D208" s="241"/>
      <c r="E208" s="330">
        <v>57.45</v>
      </c>
      <c r="F208" s="330">
        <v>5</v>
      </c>
      <c r="G208" s="330">
        <f t="shared" si="22"/>
        <v>62.45</v>
      </c>
      <c r="H208" s="495"/>
      <c r="I208" s="498"/>
      <c r="J208" s="70"/>
      <c r="K208" s="501"/>
      <c r="L208" s="504"/>
      <c r="M208" s="244"/>
      <c r="N208" s="246">
        <f>G205+G206+G207+G208+G209+G210+G211+G212</f>
        <v>541.91999999999996</v>
      </c>
      <c r="O208" s="182">
        <f>N208-G210</f>
        <v>447.15999999999997</v>
      </c>
    </row>
    <row r="209" spans="1:17" s="245" customFormat="1" ht="18" x14ac:dyDescent="0.25">
      <c r="A209" s="378">
        <v>5</v>
      </c>
      <c r="B209" s="317">
        <v>474</v>
      </c>
      <c r="C209" s="317" t="s">
        <v>335</v>
      </c>
      <c r="D209" s="241"/>
      <c r="E209" s="330">
        <v>58.16</v>
      </c>
      <c r="F209" s="330">
        <v>8</v>
      </c>
      <c r="G209" s="330">
        <f t="shared" si="22"/>
        <v>66.16</v>
      </c>
      <c r="H209" s="495"/>
      <c r="I209" s="498"/>
      <c r="J209" s="70"/>
      <c r="K209" s="501"/>
      <c r="L209" s="504"/>
      <c r="M209" s="244"/>
      <c r="N209" s="24"/>
      <c r="O209" s="284"/>
    </row>
    <row r="210" spans="1:17" s="245" customFormat="1" ht="18" x14ac:dyDescent="0.25">
      <c r="A210" s="378">
        <v>6</v>
      </c>
      <c r="B210" s="317">
        <v>469</v>
      </c>
      <c r="C210" s="317" t="s">
        <v>336</v>
      </c>
      <c r="D210" s="241"/>
      <c r="E210" s="330">
        <v>91.76</v>
      </c>
      <c r="F210" s="330">
        <v>3</v>
      </c>
      <c r="G210" s="330">
        <f t="shared" si="22"/>
        <v>94.76</v>
      </c>
      <c r="H210" s="495"/>
      <c r="I210" s="498"/>
      <c r="J210" s="70"/>
      <c r="K210" s="501"/>
      <c r="L210" s="504"/>
      <c r="M210" s="244"/>
      <c r="N210" s="24"/>
      <c r="O210" s="284"/>
    </row>
    <row r="211" spans="1:17" s="245" customFormat="1" ht="18" x14ac:dyDescent="0.25">
      <c r="A211" s="378">
        <v>7</v>
      </c>
      <c r="B211" s="317">
        <v>472</v>
      </c>
      <c r="C211" s="317" t="s">
        <v>337</v>
      </c>
      <c r="D211" s="241"/>
      <c r="E211" s="330">
        <v>56.7</v>
      </c>
      <c r="F211" s="330">
        <v>8</v>
      </c>
      <c r="G211" s="330">
        <f t="shared" si="22"/>
        <v>64.7</v>
      </c>
      <c r="H211" s="495"/>
      <c r="I211" s="498"/>
      <c r="J211" s="70"/>
      <c r="K211" s="501"/>
      <c r="L211" s="504"/>
      <c r="M211" s="244"/>
      <c r="N211" s="24"/>
      <c r="O211" s="284"/>
    </row>
    <row r="212" spans="1:17" s="245" customFormat="1" ht="22.2" customHeight="1" thickBot="1" x14ac:dyDescent="0.35">
      <c r="A212" s="379">
        <v>8</v>
      </c>
      <c r="B212" s="393">
        <v>417</v>
      </c>
      <c r="C212" s="393" t="s">
        <v>338</v>
      </c>
      <c r="D212" s="242"/>
      <c r="E212" s="331">
        <v>56.09</v>
      </c>
      <c r="F212" s="331">
        <v>5</v>
      </c>
      <c r="G212" s="334">
        <f t="shared" ref="G212" si="23">F212+E212</f>
        <v>61.09</v>
      </c>
      <c r="H212" s="496"/>
      <c r="I212" s="499"/>
      <c r="J212" s="71"/>
      <c r="K212" s="502"/>
      <c r="L212" s="505"/>
      <c r="M212" s="244"/>
      <c r="N212" s="24"/>
      <c r="O212" s="284"/>
      <c r="Q212" s="336"/>
    </row>
    <row r="213" spans="1:17" s="245" customFormat="1" ht="17.399999999999999" customHeight="1" thickBot="1" x14ac:dyDescent="0.35">
      <c r="A213" s="166"/>
      <c r="B213" s="108" t="s">
        <v>174</v>
      </c>
      <c r="C213" s="254" t="s">
        <v>125</v>
      </c>
      <c r="D213" s="99"/>
      <c r="E213" s="51"/>
      <c r="F213" s="51"/>
      <c r="G213" s="51"/>
      <c r="H213" s="51"/>
      <c r="I213" s="51"/>
      <c r="J213" s="123"/>
      <c r="K213" s="123"/>
      <c r="L213" s="167"/>
      <c r="M213" s="244"/>
      <c r="N213" s="24"/>
      <c r="O213" s="284"/>
    </row>
    <row r="214" spans="1:17" s="245" customFormat="1" ht="18" x14ac:dyDescent="0.25">
      <c r="A214" s="384">
        <v>1</v>
      </c>
      <c r="B214" s="389">
        <v>175</v>
      </c>
      <c r="C214" s="390" t="s">
        <v>339</v>
      </c>
      <c r="D214" s="239"/>
      <c r="E214" s="329">
        <v>106.3</v>
      </c>
      <c r="F214" s="329">
        <v>5</v>
      </c>
      <c r="G214" s="333">
        <f>F214+E214</f>
        <v>111.3</v>
      </c>
      <c r="H214" s="494"/>
      <c r="I214" s="497">
        <f>SUM(G214:G221)+H214-(MAX(G214:G221))</f>
        <v>988.72</v>
      </c>
      <c r="J214" s="69"/>
      <c r="K214" s="500">
        <v>3.5879629629629629E-3</v>
      </c>
      <c r="L214" s="503">
        <v>28</v>
      </c>
      <c r="M214" s="244"/>
      <c r="N214" s="24"/>
      <c r="O214" s="284"/>
    </row>
    <row r="215" spans="1:17" s="245" customFormat="1" ht="18" x14ac:dyDescent="0.25">
      <c r="A215" s="378">
        <v>2</v>
      </c>
      <c r="B215" s="240">
        <v>97</v>
      </c>
      <c r="C215" s="316" t="s">
        <v>340</v>
      </c>
      <c r="D215" s="241"/>
      <c r="E215" s="330">
        <v>182.4</v>
      </c>
      <c r="F215" s="330">
        <v>9</v>
      </c>
      <c r="G215" s="330">
        <f t="shared" ref="G215:G221" si="24">F215+E215</f>
        <v>191.4</v>
      </c>
      <c r="H215" s="495"/>
      <c r="I215" s="498"/>
      <c r="J215" s="70"/>
      <c r="K215" s="501"/>
      <c r="L215" s="504"/>
      <c r="M215" s="244"/>
      <c r="N215" s="24"/>
      <c r="O215" s="284"/>
    </row>
    <row r="216" spans="1:17" s="245" customFormat="1" ht="18" x14ac:dyDescent="0.25">
      <c r="A216" s="378">
        <v>3</v>
      </c>
      <c r="B216" s="240">
        <v>27</v>
      </c>
      <c r="C216" s="309" t="s">
        <v>341</v>
      </c>
      <c r="D216" s="241"/>
      <c r="E216" s="330" t="s">
        <v>408</v>
      </c>
      <c r="F216" s="330">
        <v>120</v>
      </c>
      <c r="G216" s="330">
        <v>120</v>
      </c>
      <c r="H216" s="495"/>
      <c r="I216" s="498"/>
      <c r="J216" s="70"/>
      <c r="K216" s="501"/>
      <c r="L216" s="504"/>
      <c r="M216" s="244"/>
      <c r="N216" s="24"/>
      <c r="O216" s="284"/>
    </row>
    <row r="217" spans="1:17" s="245" customFormat="1" ht="18" x14ac:dyDescent="0.25">
      <c r="A217" s="378">
        <v>4</v>
      </c>
      <c r="B217" s="323">
        <v>184</v>
      </c>
      <c r="C217" s="316" t="s">
        <v>342</v>
      </c>
      <c r="D217" s="241"/>
      <c r="E217" s="330">
        <v>242</v>
      </c>
      <c r="F217" s="330">
        <v>30</v>
      </c>
      <c r="G217" s="330">
        <f t="shared" si="24"/>
        <v>272</v>
      </c>
      <c r="H217" s="495"/>
      <c r="I217" s="498"/>
      <c r="J217" s="70"/>
      <c r="K217" s="501"/>
      <c r="L217" s="504"/>
      <c r="M217" s="244"/>
      <c r="N217" s="246"/>
    </row>
    <row r="218" spans="1:17" s="245" customFormat="1" ht="18" x14ac:dyDescent="0.25">
      <c r="A218" s="378">
        <v>5</v>
      </c>
      <c r="B218" s="240">
        <v>151</v>
      </c>
      <c r="C218" s="316" t="s">
        <v>343</v>
      </c>
      <c r="D218" s="241"/>
      <c r="E218" s="330">
        <v>42.24</v>
      </c>
      <c r="F218" s="330">
        <v>5</v>
      </c>
      <c r="G218" s="330">
        <f t="shared" si="24"/>
        <v>47.24</v>
      </c>
      <c r="H218" s="495"/>
      <c r="I218" s="498"/>
      <c r="J218" s="70"/>
      <c r="K218" s="501"/>
      <c r="L218" s="504"/>
      <c r="M218" s="244"/>
      <c r="N218" s="246">
        <f>G214+G215+G216+G217+G218+G219+G220+G221</f>
        <v>1260.72</v>
      </c>
      <c r="O218" s="182">
        <f>N218-G217</f>
        <v>988.72</v>
      </c>
      <c r="P218" s="279"/>
    </row>
    <row r="219" spans="1:17" s="245" customFormat="1" ht="18" x14ac:dyDescent="0.25">
      <c r="A219" s="378">
        <v>6</v>
      </c>
      <c r="B219" s="240">
        <v>110</v>
      </c>
      <c r="C219" s="316" t="s">
        <v>344</v>
      </c>
      <c r="D219" s="241"/>
      <c r="E219" s="330">
        <v>223.07</v>
      </c>
      <c r="F219" s="330">
        <v>9</v>
      </c>
      <c r="G219" s="330">
        <f t="shared" si="24"/>
        <v>232.07</v>
      </c>
      <c r="H219" s="495"/>
      <c r="I219" s="498"/>
      <c r="J219" s="70"/>
      <c r="K219" s="501"/>
      <c r="L219" s="504"/>
      <c r="M219" s="244"/>
      <c r="N219" s="24"/>
    </row>
    <row r="220" spans="1:17" s="245" customFormat="1" ht="18" x14ac:dyDescent="0.25">
      <c r="A220" s="378">
        <v>7</v>
      </c>
      <c r="B220" s="240">
        <v>112</v>
      </c>
      <c r="C220" s="316" t="s">
        <v>345</v>
      </c>
      <c r="D220" s="241"/>
      <c r="E220" s="330">
        <v>195.41</v>
      </c>
      <c r="F220" s="330">
        <v>11</v>
      </c>
      <c r="G220" s="330">
        <f t="shared" si="24"/>
        <v>206.41</v>
      </c>
      <c r="H220" s="495"/>
      <c r="I220" s="498"/>
      <c r="J220" s="70"/>
      <c r="K220" s="501"/>
      <c r="L220" s="504"/>
      <c r="M220" s="244"/>
      <c r="N220" s="24"/>
    </row>
    <row r="221" spans="1:17" s="245" customFormat="1" ht="18.600000000000001" thickBot="1" x14ac:dyDescent="0.3">
      <c r="A221" s="379">
        <v>8</v>
      </c>
      <c r="B221" s="381">
        <v>154</v>
      </c>
      <c r="C221" s="394" t="s">
        <v>346</v>
      </c>
      <c r="D221" s="242"/>
      <c r="E221" s="331">
        <v>77.3</v>
      </c>
      <c r="F221" s="331">
        <v>3</v>
      </c>
      <c r="G221" s="334">
        <f t="shared" si="24"/>
        <v>80.3</v>
      </c>
      <c r="H221" s="496"/>
      <c r="I221" s="499"/>
      <c r="J221" s="71"/>
      <c r="K221" s="502"/>
      <c r="L221" s="505"/>
      <c r="M221" s="244"/>
      <c r="N221" s="24"/>
    </row>
    <row r="222" spans="1:17" s="245" customFormat="1" ht="18.600000000000001" thickBot="1" x14ac:dyDescent="0.3">
      <c r="A222" s="266"/>
      <c r="B222" s="285" t="s">
        <v>175</v>
      </c>
      <c r="C222" s="408" t="s">
        <v>347</v>
      </c>
      <c r="D222" s="267"/>
      <c r="E222" s="208"/>
      <c r="F222" s="208"/>
      <c r="G222" s="208"/>
      <c r="H222" s="208"/>
      <c r="I222" s="209"/>
      <c r="J222" s="268"/>
      <c r="K222" s="269"/>
      <c r="L222" s="270"/>
      <c r="M222" s="244"/>
      <c r="N222" s="24"/>
    </row>
    <row r="223" spans="1:17" s="245" customFormat="1" ht="18" x14ac:dyDescent="0.25">
      <c r="A223" s="384">
        <v>1</v>
      </c>
      <c r="B223" s="385">
        <v>351</v>
      </c>
      <c r="C223" s="409" t="s">
        <v>348</v>
      </c>
      <c r="D223" s="239"/>
      <c r="E223" s="329">
        <v>51.55</v>
      </c>
      <c r="F223" s="329">
        <v>11</v>
      </c>
      <c r="G223" s="333">
        <f>F223+E223</f>
        <v>62.55</v>
      </c>
      <c r="H223" s="494"/>
      <c r="I223" s="497">
        <f>SUM(G223:G230)+H223-(MAX(G223:G230))</f>
        <v>645.34</v>
      </c>
      <c r="J223" s="69"/>
      <c r="K223" s="326"/>
      <c r="L223" s="506">
        <v>26</v>
      </c>
      <c r="M223" s="244"/>
      <c r="N223" s="24"/>
    </row>
    <row r="224" spans="1:17" s="245" customFormat="1" ht="18" x14ac:dyDescent="0.25">
      <c r="A224" s="378">
        <v>2</v>
      </c>
      <c r="B224" s="314">
        <v>342</v>
      </c>
      <c r="C224" s="324" t="s">
        <v>349</v>
      </c>
      <c r="D224" s="241"/>
      <c r="E224" s="330">
        <v>56.73</v>
      </c>
      <c r="F224" s="330">
        <v>3</v>
      </c>
      <c r="G224" s="330">
        <f t="shared" ref="G224:G230" si="25">F224+E224</f>
        <v>59.73</v>
      </c>
      <c r="H224" s="495"/>
      <c r="I224" s="498"/>
      <c r="J224" s="70"/>
      <c r="K224" s="327"/>
      <c r="L224" s="507"/>
      <c r="M224" s="244"/>
      <c r="N224" s="24"/>
    </row>
    <row r="225" spans="1:16" s="245" customFormat="1" ht="18" x14ac:dyDescent="0.25">
      <c r="A225" s="378">
        <v>3</v>
      </c>
      <c r="B225" s="314">
        <v>332</v>
      </c>
      <c r="C225" s="324" t="s">
        <v>350</v>
      </c>
      <c r="D225" s="241"/>
      <c r="E225" s="330">
        <v>49.57</v>
      </c>
      <c r="F225" s="330">
        <v>3</v>
      </c>
      <c r="G225" s="330">
        <f t="shared" si="25"/>
        <v>52.57</v>
      </c>
      <c r="H225" s="495"/>
      <c r="I225" s="498"/>
      <c r="J225" s="70"/>
      <c r="K225" s="327"/>
      <c r="L225" s="507"/>
      <c r="M225" s="244"/>
      <c r="N225" s="24"/>
    </row>
    <row r="226" spans="1:16" s="245" customFormat="1" ht="18" x14ac:dyDescent="0.25">
      <c r="A226" s="378">
        <v>4</v>
      </c>
      <c r="B226" s="314">
        <v>323</v>
      </c>
      <c r="C226" s="324" t="s">
        <v>351</v>
      </c>
      <c r="D226" s="241"/>
      <c r="E226" s="330">
        <v>98.76</v>
      </c>
      <c r="F226" s="330">
        <v>3</v>
      </c>
      <c r="G226" s="330">
        <f t="shared" si="25"/>
        <v>101.76</v>
      </c>
      <c r="H226" s="495"/>
      <c r="I226" s="498"/>
      <c r="J226" s="70"/>
      <c r="K226" s="327"/>
      <c r="L226" s="507"/>
      <c r="M226" s="244"/>
      <c r="N226" s="246">
        <f>G223+G224+G225+G226+G228+G229+G230+G227</f>
        <v>888.13</v>
      </c>
      <c r="O226" s="182">
        <f>N226-G230</f>
        <v>645.34</v>
      </c>
      <c r="P226" s="279">
        <f>G224+G225+G226+G227+G228+G229+G230</f>
        <v>825.57999999999993</v>
      </c>
    </row>
    <row r="227" spans="1:16" s="245" customFormat="1" ht="18" x14ac:dyDescent="0.25">
      <c r="A227" s="378">
        <v>5</v>
      </c>
      <c r="B227" s="314">
        <v>335</v>
      </c>
      <c r="C227" s="283" t="s">
        <v>352</v>
      </c>
      <c r="D227" s="241"/>
      <c r="E227" s="330">
        <v>87.64</v>
      </c>
      <c r="F227" s="330">
        <v>23</v>
      </c>
      <c r="G227" s="330">
        <f t="shared" si="25"/>
        <v>110.64</v>
      </c>
      <c r="H227" s="495"/>
      <c r="I227" s="498"/>
      <c r="J227" s="70"/>
      <c r="K227" s="327"/>
      <c r="L227" s="507"/>
      <c r="M227" s="244"/>
      <c r="N227" s="24"/>
    </row>
    <row r="228" spans="1:16" s="245" customFormat="1" ht="18" x14ac:dyDescent="0.25">
      <c r="A228" s="378">
        <v>6</v>
      </c>
      <c r="B228" s="314">
        <v>398</v>
      </c>
      <c r="C228" s="324" t="s">
        <v>353</v>
      </c>
      <c r="D228" s="241"/>
      <c r="E228" s="330">
        <v>73.37</v>
      </c>
      <c r="F228" s="330">
        <v>0</v>
      </c>
      <c r="G228" s="330">
        <f t="shared" si="25"/>
        <v>73.37</v>
      </c>
      <c r="H228" s="495"/>
      <c r="I228" s="498"/>
      <c r="J228" s="70"/>
      <c r="K228" s="327"/>
      <c r="L228" s="507"/>
      <c r="M228" s="244"/>
      <c r="N228" s="24"/>
    </row>
    <row r="229" spans="1:16" s="245" customFormat="1" ht="18" x14ac:dyDescent="0.25">
      <c r="A229" s="378">
        <v>7</v>
      </c>
      <c r="B229" s="314">
        <v>340</v>
      </c>
      <c r="C229" s="324" t="s">
        <v>354</v>
      </c>
      <c r="D229" s="241"/>
      <c r="E229" s="330">
        <v>153.72</v>
      </c>
      <c r="F229" s="330">
        <v>31</v>
      </c>
      <c r="G229" s="330">
        <f t="shared" si="25"/>
        <v>184.72</v>
      </c>
      <c r="H229" s="495"/>
      <c r="I229" s="498"/>
      <c r="J229" s="70"/>
      <c r="K229" s="327"/>
      <c r="L229" s="507"/>
      <c r="M229" s="244"/>
      <c r="N229" s="24"/>
    </row>
    <row r="230" spans="1:16" s="245" customFormat="1" ht="18.600000000000001" thickBot="1" x14ac:dyDescent="0.3">
      <c r="A230" s="379">
        <v>8</v>
      </c>
      <c r="B230" s="387">
        <v>386</v>
      </c>
      <c r="C230" s="410" t="s">
        <v>355</v>
      </c>
      <c r="D230" s="242"/>
      <c r="E230" s="331">
        <v>230.79</v>
      </c>
      <c r="F230" s="331">
        <v>12</v>
      </c>
      <c r="G230" s="334">
        <f t="shared" si="25"/>
        <v>242.79</v>
      </c>
      <c r="H230" s="496"/>
      <c r="I230" s="499"/>
      <c r="J230" s="71"/>
      <c r="K230" s="328"/>
      <c r="L230" s="508"/>
      <c r="M230" s="244"/>
      <c r="N230" s="24"/>
    </row>
    <row r="231" spans="1:16" s="245" customFormat="1" ht="17.399999999999999" customHeight="1" thickBot="1" x14ac:dyDescent="0.35">
      <c r="A231" s="265"/>
      <c r="B231" s="108" t="s">
        <v>176</v>
      </c>
      <c r="C231" s="254" t="s">
        <v>143</v>
      </c>
      <c r="D231" s="99"/>
      <c r="E231" s="51"/>
      <c r="F231" s="51"/>
      <c r="G231" s="51"/>
      <c r="H231" s="51"/>
      <c r="I231" s="51"/>
      <c r="J231" s="123"/>
      <c r="K231" s="123"/>
      <c r="L231" s="167"/>
      <c r="M231" s="244"/>
      <c r="N231" s="24"/>
    </row>
    <row r="232" spans="1:16" s="245" customFormat="1" ht="18" x14ac:dyDescent="0.25">
      <c r="A232" s="384">
        <v>1</v>
      </c>
      <c r="B232" s="389">
        <v>146</v>
      </c>
      <c r="C232" s="401" t="s">
        <v>144</v>
      </c>
      <c r="D232" s="239"/>
      <c r="E232" s="329">
        <v>38.090000000000003</v>
      </c>
      <c r="F232" s="329">
        <v>5</v>
      </c>
      <c r="G232" s="333">
        <f>F232+E232</f>
        <v>43.09</v>
      </c>
      <c r="H232" s="494"/>
      <c r="I232" s="497">
        <f>SUM(G232:G239)+H232-(MAX(G232:G239))</f>
        <v>385.84</v>
      </c>
      <c r="J232" s="69"/>
      <c r="K232" s="500">
        <v>5.3009259259259251E-3</v>
      </c>
      <c r="L232" s="503">
        <v>18</v>
      </c>
      <c r="M232" s="244"/>
      <c r="N232" s="24"/>
    </row>
    <row r="233" spans="1:16" s="245" customFormat="1" ht="18" x14ac:dyDescent="0.25">
      <c r="A233" s="378">
        <v>2</v>
      </c>
      <c r="B233" s="240">
        <v>159</v>
      </c>
      <c r="C233" s="309" t="s">
        <v>356</v>
      </c>
      <c r="D233" s="241"/>
      <c r="E233" s="330">
        <v>40.39</v>
      </c>
      <c r="F233" s="330">
        <v>5</v>
      </c>
      <c r="G233" s="330">
        <f t="shared" ref="G233:G239" si="26">F233+E233</f>
        <v>45.39</v>
      </c>
      <c r="H233" s="495"/>
      <c r="I233" s="498"/>
      <c r="J233" s="70"/>
      <c r="K233" s="501"/>
      <c r="L233" s="504"/>
      <c r="M233" s="244"/>
      <c r="N233" s="24"/>
    </row>
    <row r="234" spans="1:16" s="245" customFormat="1" ht="18" x14ac:dyDescent="0.25">
      <c r="A234" s="378">
        <v>3</v>
      </c>
      <c r="B234" s="240">
        <v>157</v>
      </c>
      <c r="C234" s="309" t="s">
        <v>357</v>
      </c>
      <c r="D234" s="241"/>
      <c r="E234" s="330">
        <v>47.3</v>
      </c>
      <c r="F234" s="330">
        <v>3</v>
      </c>
      <c r="G234" s="330">
        <f t="shared" si="26"/>
        <v>50.3</v>
      </c>
      <c r="H234" s="495"/>
      <c r="I234" s="498"/>
      <c r="J234" s="70"/>
      <c r="K234" s="501"/>
      <c r="L234" s="504"/>
      <c r="M234" s="244"/>
      <c r="N234" s="24"/>
    </row>
    <row r="235" spans="1:16" s="245" customFormat="1" ht="18" x14ac:dyDescent="0.25">
      <c r="A235" s="378">
        <v>4</v>
      </c>
      <c r="B235" s="240">
        <v>139</v>
      </c>
      <c r="C235" s="309" t="s">
        <v>358</v>
      </c>
      <c r="D235" s="241"/>
      <c r="E235" s="330">
        <v>56.42</v>
      </c>
      <c r="F235" s="330">
        <v>3</v>
      </c>
      <c r="G235" s="330">
        <f t="shared" si="26"/>
        <v>59.42</v>
      </c>
      <c r="H235" s="495"/>
      <c r="I235" s="498"/>
      <c r="J235" s="70"/>
      <c r="K235" s="501"/>
      <c r="L235" s="504"/>
      <c r="M235" s="244"/>
      <c r="N235" s="24"/>
    </row>
    <row r="236" spans="1:16" s="245" customFormat="1" ht="18" x14ac:dyDescent="0.25">
      <c r="A236" s="378">
        <v>5</v>
      </c>
      <c r="B236" s="240">
        <v>126</v>
      </c>
      <c r="C236" s="309" t="s">
        <v>359</v>
      </c>
      <c r="D236" s="241"/>
      <c r="E236" s="330">
        <v>57.2</v>
      </c>
      <c r="F236" s="330">
        <v>13</v>
      </c>
      <c r="G236" s="330">
        <f t="shared" si="26"/>
        <v>70.2</v>
      </c>
      <c r="H236" s="495"/>
      <c r="I236" s="498"/>
      <c r="J236" s="70"/>
      <c r="K236" s="501"/>
      <c r="L236" s="504"/>
      <c r="M236" s="244"/>
      <c r="N236" s="246">
        <f>G232+G233+G234+G235+G236+G237+G238+G239</f>
        <v>473.76</v>
      </c>
      <c r="O236" s="182">
        <f>N236-G238</f>
        <v>385.84</v>
      </c>
    </row>
    <row r="237" spans="1:16" s="245" customFormat="1" ht="18" x14ac:dyDescent="0.25">
      <c r="A237" s="378">
        <v>6</v>
      </c>
      <c r="B237" s="240">
        <v>186</v>
      </c>
      <c r="C237" s="309" t="s">
        <v>360</v>
      </c>
      <c r="D237" s="241"/>
      <c r="E237" s="330">
        <v>57.65</v>
      </c>
      <c r="F237" s="330">
        <v>0</v>
      </c>
      <c r="G237" s="330">
        <f t="shared" si="26"/>
        <v>57.65</v>
      </c>
      <c r="H237" s="495"/>
      <c r="I237" s="498"/>
      <c r="J237" s="70"/>
      <c r="K237" s="501"/>
      <c r="L237" s="504"/>
      <c r="M237" s="244"/>
      <c r="N237" s="24"/>
    </row>
    <row r="238" spans="1:16" s="245" customFormat="1" ht="18" x14ac:dyDescent="0.25">
      <c r="A238" s="378">
        <v>7</v>
      </c>
      <c r="B238" s="240">
        <v>156</v>
      </c>
      <c r="C238" s="309" t="s">
        <v>361</v>
      </c>
      <c r="D238" s="241"/>
      <c r="E238" s="330">
        <v>87.92</v>
      </c>
      <c r="F238" s="330">
        <v>0</v>
      </c>
      <c r="G238" s="330">
        <f t="shared" si="26"/>
        <v>87.92</v>
      </c>
      <c r="H238" s="495"/>
      <c r="I238" s="498"/>
      <c r="J238" s="70"/>
      <c r="K238" s="501"/>
      <c r="L238" s="504"/>
      <c r="M238" s="244"/>
      <c r="N238" s="24"/>
    </row>
    <row r="239" spans="1:16" s="245" customFormat="1" ht="18.600000000000001" thickBot="1" x14ac:dyDescent="0.3">
      <c r="A239" s="379">
        <v>8</v>
      </c>
      <c r="B239" s="381">
        <v>119</v>
      </c>
      <c r="C239" s="391" t="s">
        <v>145</v>
      </c>
      <c r="D239" s="242"/>
      <c r="E239" s="331">
        <v>56.79</v>
      </c>
      <c r="F239" s="331">
        <v>3</v>
      </c>
      <c r="G239" s="334">
        <f t="shared" si="26"/>
        <v>59.79</v>
      </c>
      <c r="H239" s="496"/>
      <c r="I239" s="499"/>
      <c r="J239" s="71"/>
      <c r="K239" s="502"/>
      <c r="L239" s="505"/>
      <c r="M239" s="244"/>
      <c r="N239" s="24"/>
    </row>
    <row r="240" spans="1:16" s="245" customFormat="1" ht="18.600000000000001" thickBot="1" x14ac:dyDescent="0.3">
      <c r="A240" s="266"/>
      <c r="B240" s="285" t="s">
        <v>177</v>
      </c>
      <c r="C240" s="408" t="s">
        <v>146</v>
      </c>
      <c r="D240" s="160"/>
      <c r="E240" s="51"/>
      <c r="F240" s="51"/>
      <c r="G240" s="51"/>
      <c r="H240" s="51"/>
      <c r="I240" s="161"/>
      <c r="J240" s="123"/>
      <c r="K240" s="243"/>
      <c r="L240" s="167"/>
      <c r="M240" s="244"/>
      <c r="N240" s="24"/>
    </row>
    <row r="241" spans="1:15" s="245" customFormat="1" ht="18" x14ac:dyDescent="0.25">
      <c r="A241" s="384">
        <v>1</v>
      </c>
      <c r="B241" s="385">
        <v>461</v>
      </c>
      <c r="C241" s="401" t="s">
        <v>362</v>
      </c>
      <c r="D241" s="239"/>
      <c r="E241" s="329">
        <v>53.31</v>
      </c>
      <c r="F241" s="329">
        <v>3</v>
      </c>
      <c r="G241" s="333">
        <f>F241+E241</f>
        <v>56.31</v>
      </c>
      <c r="H241" s="494"/>
      <c r="I241" s="497">
        <f>SUM(G241:G248)+H241-(MAX(G241:G248))</f>
        <v>601.94000000000005</v>
      </c>
      <c r="J241" s="69"/>
      <c r="K241" s="500">
        <v>5.3009259259259251E-3</v>
      </c>
      <c r="L241" s="503">
        <v>25</v>
      </c>
      <c r="M241" s="244"/>
      <c r="N241" s="24"/>
    </row>
    <row r="242" spans="1:15" s="245" customFormat="1" ht="18" x14ac:dyDescent="0.25">
      <c r="A242" s="378">
        <v>2</v>
      </c>
      <c r="B242" s="314">
        <v>471</v>
      </c>
      <c r="C242" s="309" t="s">
        <v>363</v>
      </c>
      <c r="D242" s="241"/>
      <c r="E242" s="330" t="s">
        <v>408</v>
      </c>
      <c r="F242" s="330">
        <v>120</v>
      </c>
      <c r="G242" s="330">
        <f>F242</f>
        <v>120</v>
      </c>
      <c r="H242" s="495"/>
      <c r="I242" s="498"/>
      <c r="J242" s="70"/>
      <c r="K242" s="501"/>
      <c r="L242" s="504"/>
      <c r="M242" s="244"/>
      <c r="N242" s="24"/>
    </row>
    <row r="243" spans="1:15" s="245" customFormat="1" ht="18" x14ac:dyDescent="0.25">
      <c r="A243" s="378">
        <v>3</v>
      </c>
      <c r="B243" s="314">
        <v>473</v>
      </c>
      <c r="C243" s="309" t="s">
        <v>364</v>
      </c>
      <c r="D243" s="241"/>
      <c r="E243" s="330">
        <v>43.99</v>
      </c>
      <c r="F243" s="330">
        <v>6</v>
      </c>
      <c r="G243" s="330">
        <f t="shared" ref="G243:G248" si="27">F243+E243</f>
        <v>49.99</v>
      </c>
      <c r="H243" s="495"/>
      <c r="I243" s="498"/>
      <c r="J243" s="70"/>
      <c r="K243" s="501"/>
      <c r="L243" s="504"/>
      <c r="M243" s="244"/>
      <c r="N243" s="24"/>
    </row>
    <row r="244" spans="1:15" s="245" customFormat="1" ht="18" x14ac:dyDescent="0.25">
      <c r="A244" s="378">
        <v>4</v>
      </c>
      <c r="B244" s="314">
        <v>476</v>
      </c>
      <c r="C244" s="309" t="s">
        <v>365</v>
      </c>
      <c r="D244" s="241"/>
      <c r="E244" s="330">
        <v>103.91</v>
      </c>
      <c r="F244" s="330">
        <v>6</v>
      </c>
      <c r="G244" s="330">
        <f t="shared" si="27"/>
        <v>109.91</v>
      </c>
      <c r="H244" s="495"/>
      <c r="I244" s="498"/>
      <c r="J244" s="70"/>
      <c r="K244" s="501"/>
      <c r="L244" s="504"/>
      <c r="M244" s="244"/>
      <c r="N244" s="246">
        <f>G241+G242+G243+G244+G245+G246+G247+G248</f>
        <v>807.37000000000012</v>
      </c>
      <c r="O244" s="182">
        <f>N244-G246</f>
        <v>601.94000000000005</v>
      </c>
    </row>
    <row r="245" spans="1:15" s="245" customFormat="1" ht="18" x14ac:dyDescent="0.25">
      <c r="A245" s="378">
        <v>5</v>
      </c>
      <c r="B245" s="314">
        <v>479</v>
      </c>
      <c r="C245" s="309" t="s">
        <v>366</v>
      </c>
      <c r="D245" s="241"/>
      <c r="E245" s="330">
        <v>60.05</v>
      </c>
      <c r="F245" s="330">
        <v>9</v>
      </c>
      <c r="G245" s="330">
        <f t="shared" si="27"/>
        <v>69.05</v>
      </c>
      <c r="H245" s="495"/>
      <c r="I245" s="498"/>
      <c r="J245" s="70"/>
      <c r="K245" s="501"/>
      <c r="L245" s="504"/>
      <c r="M245" s="244"/>
      <c r="N245" s="24"/>
    </row>
    <row r="246" spans="1:15" s="245" customFormat="1" ht="18" x14ac:dyDescent="0.25">
      <c r="A246" s="378">
        <v>6</v>
      </c>
      <c r="B246" s="314">
        <v>475</v>
      </c>
      <c r="C246" s="309" t="s">
        <v>367</v>
      </c>
      <c r="D246" s="241"/>
      <c r="E246" s="330">
        <v>202.43</v>
      </c>
      <c r="F246" s="330">
        <v>3</v>
      </c>
      <c r="G246" s="330">
        <f t="shared" si="27"/>
        <v>205.43</v>
      </c>
      <c r="H246" s="495"/>
      <c r="I246" s="498"/>
      <c r="J246" s="70"/>
      <c r="K246" s="501"/>
      <c r="L246" s="504"/>
      <c r="M246" s="244"/>
      <c r="N246" s="24"/>
    </row>
    <row r="247" spans="1:15" s="245" customFormat="1" ht="18" x14ac:dyDescent="0.25">
      <c r="A247" s="378">
        <v>7</v>
      </c>
      <c r="B247" s="314">
        <v>456</v>
      </c>
      <c r="C247" s="309" t="s">
        <v>386</v>
      </c>
      <c r="D247" s="241"/>
      <c r="E247" s="330" t="s">
        <v>408</v>
      </c>
      <c r="F247" s="330">
        <v>120</v>
      </c>
      <c r="G247" s="330">
        <f>F247</f>
        <v>120</v>
      </c>
      <c r="H247" s="495"/>
      <c r="I247" s="498"/>
      <c r="J247" s="70"/>
      <c r="K247" s="501"/>
      <c r="L247" s="504"/>
      <c r="M247" s="244"/>
      <c r="N247" s="24"/>
    </row>
    <row r="248" spans="1:15" s="245" customFormat="1" ht="18.600000000000001" thickBot="1" x14ac:dyDescent="0.3">
      <c r="A248" s="379">
        <v>8</v>
      </c>
      <c r="B248" s="387">
        <v>477</v>
      </c>
      <c r="C248" s="391" t="s">
        <v>368</v>
      </c>
      <c r="D248" s="242"/>
      <c r="E248" s="331">
        <v>59.68</v>
      </c>
      <c r="F248" s="331">
        <v>17</v>
      </c>
      <c r="G248" s="334">
        <f t="shared" si="27"/>
        <v>76.680000000000007</v>
      </c>
      <c r="H248" s="496"/>
      <c r="I248" s="499"/>
      <c r="J248" s="71"/>
      <c r="K248" s="502"/>
      <c r="L248" s="505"/>
      <c r="M248" s="244"/>
      <c r="N248" s="24"/>
    </row>
    <row r="249" spans="1:15" ht="35.4" thickBot="1" x14ac:dyDescent="0.3">
      <c r="A249" s="266"/>
      <c r="B249" s="285" t="s">
        <v>178</v>
      </c>
      <c r="C249" s="411" t="s">
        <v>369</v>
      </c>
      <c r="D249" s="276"/>
      <c r="E249" s="51"/>
      <c r="F249" s="51"/>
      <c r="G249" s="51"/>
      <c r="H249" s="51"/>
      <c r="I249" s="161"/>
      <c r="J249" s="123"/>
      <c r="K249" s="243"/>
      <c r="L249" s="167"/>
    </row>
    <row r="250" spans="1:15" ht="18" x14ac:dyDescent="0.25">
      <c r="A250" s="384">
        <v>1</v>
      </c>
      <c r="B250" s="385">
        <v>381</v>
      </c>
      <c r="C250" s="409" t="s">
        <v>370</v>
      </c>
      <c r="D250" s="277"/>
      <c r="E250" s="329">
        <v>43.87</v>
      </c>
      <c r="F250" s="329">
        <v>0</v>
      </c>
      <c r="G250" s="333">
        <f>F250+E250</f>
        <v>43.87</v>
      </c>
      <c r="H250" s="494"/>
      <c r="I250" s="497">
        <f>SUM(G250:G257)+H250-(MAX(G250:G257))</f>
        <v>335.03</v>
      </c>
      <c r="J250" s="69"/>
      <c r="K250" s="500"/>
      <c r="L250" s="503">
        <v>12</v>
      </c>
    </row>
    <row r="251" spans="1:15" ht="18" x14ac:dyDescent="0.25">
      <c r="A251" s="378">
        <v>2</v>
      </c>
      <c r="B251" s="314">
        <v>302</v>
      </c>
      <c r="C251" s="324" t="s">
        <v>371</v>
      </c>
      <c r="D251" s="278"/>
      <c r="E251" s="330">
        <v>35.28</v>
      </c>
      <c r="F251" s="330">
        <v>13</v>
      </c>
      <c r="G251" s="330">
        <f t="shared" ref="G251:G257" si="28">F251+E251</f>
        <v>48.28</v>
      </c>
      <c r="H251" s="495"/>
      <c r="I251" s="498"/>
      <c r="J251" s="70"/>
      <c r="K251" s="501"/>
      <c r="L251" s="504"/>
    </row>
    <row r="252" spans="1:15" ht="18" x14ac:dyDescent="0.25">
      <c r="A252" s="378">
        <v>3</v>
      </c>
      <c r="B252" s="314">
        <v>324</v>
      </c>
      <c r="C252" s="324" t="s">
        <v>372</v>
      </c>
      <c r="D252" s="278"/>
      <c r="E252" s="330">
        <v>41.96</v>
      </c>
      <c r="F252" s="330">
        <v>11</v>
      </c>
      <c r="G252" s="330">
        <f t="shared" si="28"/>
        <v>52.96</v>
      </c>
      <c r="H252" s="495"/>
      <c r="I252" s="498"/>
      <c r="J252" s="70"/>
      <c r="K252" s="501"/>
      <c r="L252" s="504"/>
    </row>
    <row r="253" spans="1:15" ht="18" x14ac:dyDescent="0.25">
      <c r="A253" s="378">
        <v>4</v>
      </c>
      <c r="B253" s="314">
        <v>318</v>
      </c>
      <c r="C253" s="324" t="s">
        <v>373</v>
      </c>
      <c r="D253" s="278"/>
      <c r="E253" s="330">
        <v>39.409999999999997</v>
      </c>
      <c r="F253" s="330">
        <v>8</v>
      </c>
      <c r="G253" s="330">
        <f t="shared" si="28"/>
        <v>47.41</v>
      </c>
      <c r="H253" s="495"/>
      <c r="I253" s="498"/>
      <c r="J253" s="70"/>
      <c r="K253" s="501"/>
      <c r="L253" s="504"/>
      <c r="N253" s="149">
        <f>G250+G251+G252+G253+G254+G255+G256+G257</f>
        <v>400.27</v>
      </c>
      <c r="O253" s="182">
        <f>N253-G255</f>
        <v>335.03</v>
      </c>
    </row>
    <row r="254" spans="1:15" ht="18" x14ac:dyDescent="0.25">
      <c r="A254" s="378">
        <v>5</v>
      </c>
      <c r="B254" s="314">
        <v>352</v>
      </c>
      <c r="C254" s="324" t="s">
        <v>374</v>
      </c>
      <c r="D254" s="278"/>
      <c r="E254" s="330">
        <v>37.159999999999997</v>
      </c>
      <c r="F254" s="330">
        <v>10</v>
      </c>
      <c r="G254" s="330">
        <f t="shared" si="28"/>
        <v>47.16</v>
      </c>
      <c r="H254" s="495"/>
      <c r="I254" s="498"/>
      <c r="J254" s="70"/>
      <c r="K254" s="501"/>
      <c r="L254" s="504"/>
    </row>
    <row r="255" spans="1:15" ht="18" x14ac:dyDescent="0.25">
      <c r="A255" s="378">
        <v>6</v>
      </c>
      <c r="B255" s="314">
        <v>366</v>
      </c>
      <c r="C255" s="324" t="s">
        <v>375</v>
      </c>
      <c r="D255" s="278"/>
      <c r="E255" s="330">
        <v>59.24</v>
      </c>
      <c r="F255" s="330">
        <v>6</v>
      </c>
      <c r="G255" s="330">
        <f t="shared" si="28"/>
        <v>65.240000000000009</v>
      </c>
      <c r="H255" s="495"/>
      <c r="I255" s="498"/>
      <c r="J255" s="70"/>
      <c r="K255" s="501"/>
      <c r="L255" s="504"/>
    </row>
    <row r="256" spans="1:15" ht="26.4" customHeight="1" thickBot="1" x14ac:dyDescent="0.3">
      <c r="A256" s="378">
        <v>7</v>
      </c>
      <c r="B256" s="314">
        <v>306</v>
      </c>
      <c r="C256" s="324" t="s">
        <v>376</v>
      </c>
      <c r="D256" s="295"/>
      <c r="E256" s="331">
        <v>38.520000000000003</v>
      </c>
      <c r="F256" s="331">
        <v>9</v>
      </c>
      <c r="G256" s="330">
        <f t="shared" si="28"/>
        <v>47.52</v>
      </c>
      <c r="H256" s="495"/>
      <c r="I256" s="498"/>
      <c r="J256" s="70"/>
      <c r="K256" s="501"/>
      <c r="L256" s="504"/>
    </row>
    <row r="257" spans="1:17" ht="18" customHeight="1" thickBot="1" x14ac:dyDescent="0.3">
      <c r="A257" s="379">
        <v>8</v>
      </c>
      <c r="B257" s="387">
        <v>321</v>
      </c>
      <c r="C257" s="410" t="s">
        <v>377</v>
      </c>
      <c r="D257" s="281"/>
      <c r="E257" s="334">
        <v>44.83</v>
      </c>
      <c r="F257" s="334">
        <v>3</v>
      </c>
      <c r="G257" s="334">
        <f t="shared" si="28"/>
        <v>47.83</v>
      </c>
      <c r="H257" s="496"/>
      <c r="I257" s="499"/>
      <c r="J257" s="71"/>
      <c r="K257" s="502"/>
      <c r="L257" s="505"/>
    </row>
    <row r="258" spans="1:17" s="245" customFormat="1" ht="18.600000000000001" customHeight="1" thickBot="1" x14ac:dyDescent="0.35">
      <c r="A258" s="266"/>
      <c r="B258" s="285" t="s">
        <v>179</v>
      </c>
      <c r="C258" s="412" t="s">
        <v>126</v>
      </c>
      <c r="D258" s="99"/>
      <c r="E258" s="51"/>
      <c r="F258" s="51"/>
      <c r="G258" s="51"/>
      <c r="H258" s="51"/>
      <c r="I258" s="51"/>
      <c r="J258" s="123"/>
      <c r="K258" s="123"/>
      <c r="L258" s="167"/>
      <c r="M258" s="244"/>
      <c r="N258" s="24"/>
    </row>
    <row r="259" spans="1:17" s="245" customFormat="1" ht="18" x14ac:dyDescent="0.25">
      <c r="A259" s="384">
        <v>1</v>
      </c>
      <c r="B259" s="385">
        <v>357</v>
      </c>
      <c r="C259" s="390" t="s">
        <v>378</v>
      </c>
      <c r="D259" s="247"/>
      <c r="E259" s="329">
        <v>48.13</v>
      </c>
      <c r="F259" s="329">
        <v>11</v>
      </c>
      <c r="G259" s="333">
        <f>F259+E259</f>
        <v>59.13</v>
      </c>
      <c r="H259" s="494"/>
      <c r="I259" s="497">
        <f>SUM(G259:G266)+H259-(MAX(G259:G266))</f>
        <v>480.77</v>
      </c>
      <c r="J259" s="69"/>
      <c r="K259" s="500">
        <v>3.9120370370370368E-3</v>
      </c>
      <c r="L259" s="503">
        <v>21</v>
      </c>
      <c r="M259" s="244"/>
      <c r="N259" s="24"/>
    </row>
    <row r="260" spans="1:17" s="245" customFormat="1" ht="18" x14ac:dyDescent="0.25">
      <c r="A260" s="378">
        <v>2</v>
      </c>
      <c r="B260" s="314">
        <v>327</v>
      </c>
      <c r="C260" s="316" t="s">
        <v>379</v>
      </c>
      <c r="D260" s="248"/>
      <c r="E260" s="330">
        <v>73.7</v>
      </c>
      <c r="F260" s="330">
        <v>8</v>
      </c>
      <c r="G260" s="330">
        <f t="shared" ref="G260:G266" si="29">F260+E260</f>
        <v>81.7</v>
      </c>
      <c r="H260" s="495"/>
      <c r="I260" s="498"/>
      <c r="J260" s="70"/>
      <c r="K260" s="501"/>
      <c r="L260" s="504"/>
      <c r="M260" s="244"/>
      <c r="N260" s="24"/>
    </row>
    <row r="261" spans="1:17" s="245" customFormat="1" ht="18" x14ac:dyDescent="0.25">
      <c r="A261" s="378">
        <v>3</v>
      </c>
      <c r="B261" s="314">
        <v>341</v>
      </c>
      <c r="C261" s="316" t="s">
        <v>380</v>
      </c>
      <c r="D261" s="248"/>
      <c r="E261" s="330">
        <v>37.67</v>
      </c>
      <c r="F261" s="330">
        <v>6</v>
      </c>
      <c r="G261" s="330">
        <f t="shared" si="29"/>
        <v>43.67</v>
      </c>
      <c r="H261" s="495"/>
      <c r="I261" s="498"/>
      <c r="J261" s="70"/>
      <c r="K261" s="501"/>
      <c r="L261" s="504"/>
      <c r="M261" s="244"/>
      <c r="N261" s="24"/>
    </row>
    <row r="262" spans="1:17" s="245" customFormat="1" ht="18" x14ac:dyDescent="0.25">
      <c r="A262" s="378">
        <v>4</v>
      </c>
      <c r="B262" s="314">
        <v>331</v>
      </c>
      <c r="C262" s="316" t="s">
        <v>381</v>
      </c>
      <c r="D262" s="248"/>
      <c r="E262" s="330">
        <v>56.45</v>
      </c>
      <c r="F262" s="330">
        <v>8</v>
      </c>
      <c r="G262" s="330">
        <f t="shared" si="29"/>
        <v>64.45</v>
      </c>
      <c r="H262" s="495"/>
      <c r="I262" s="498"/>
      <c r="J262" s="70"/>
      <c r="K262" s="501"/>
      <c r="L262" s="504"/>
      <c r="M262" s="244"/>
      <c r="N262" s="24"/>
    </row>
    <row r="263" spans="1:17" s="245" customFormat="1" ht="18" x14ac:dyDescent="0.25">
      <c r="A263" s="378">
        <v>5</v>
      </c>
      <c r="B263" s="314">
        <v>395</v>
      </c>
      <c r="C263" s="316" t="s">
        <v>382</v>
      </c>
      <c r="D263" s="248"/>
      <c r="E263" s="330">
        <v>180.1</v>
      </c>
      <c r="F263" s="330">
        <v>3</v>
      </c>
      <c r="G263" s="330">
        <f t="shared" si="29"/>
        <v>183.1</v>
      </c>
      <c r="H263" s="495"/>
      <c r="I263" s="498"/>
      <c r="J263" s="70"/>
      <c r="K263" s="501"/>
      <c r="L263" s="504"/>
      <c r="M263" s="244"/>
      <c r="N263" s="246">
        <f>G259+G260+G261+G262+G263+G264+G265+G266</f>
        <v>663.87</v>
      </c>
      <c r="O263" s="279">
        <f>N263-G263</f>
        <v>480.77</v>
      </c>
      <c r="Q263" s="279"/>
    </row>
    <row r="264" spans="1:17" s="245" customFormat="1" ht="18" x14ac:dyDescent="0.25">
      <c r="A264" s="378">
        <v>6</v>
      </c>
      <c r="B264" s="314">
        <v>349</v>
      </c>
      <c r="C264" s="316" t="s">
        <v>383</v>
      </c>
      <c r="D264" s="248"/>
      <c r="E264" s="330">
        <v>70.84</v>
      </c>
      <c r="F264" s="330">
        <v>25</v>
      </c>
      <c r="G264" s="330">
        <f t="shared" si="29"/>
        <v>95.84</v>
      </c>
      <c r="H264" s="495"/>
      <c r="I264" s="498"/>
      <c r="J264" s="70"/>
      <c r="K264" s="501"/>
      <c r="L264" s="504"/>
      <c r="M264" s="244"/>
      <c r="N264" s="24"/>
    </row>
    <row r="265" spans="1:17" s="245" customFormat="1" ht="18" x14ac:dyDescent="0.25">
      <c r="A265" s="378">
        <v>7</v>
      </c>
      <c r="B265" s="314">
        <v>374</v>
      </c>
      <c r="C265" s="316" t="s">
        <v>384</v>
      </c>
      <c r="D265" s="248"/>
      <c r="E265" s="330">
        <v>50.64</v>
      </c>
      <c r="F265" s="330">
        <v>5</v>
      </c>
      <c r="G265" s="330">
        <f t="shared" si="29"/>
        <v>55.64</v>
      </c>
      <c r="H265" s="495"/>
      <c r="I265" s="498"/>
      <c r="J265" s="70"/>
      <c r="K265" s="501"/>
      <c r="L265" s="504"/>
      <c r="M265" s="244"/>
      <c r="N265" s="24"/>
    </row>
    <row r="266" spans="1:17" s="245" customFormat="1" ht="18.600000000000001" thickBot="1" x14ac:dyDescent="0.3">
      <c r="A266" s="379">
        <v>8</v>
      </c>
      <c r="B266" s="387">
        <v>304</v>
      </c>
      <c r="C266" s="394" t="s">
        <v>385</v>
      </c>
      <c r="D266" s="249"/>
      <c r="E266" s="331">
        <v>50.34</v>
      </c>
      <c r="F266" s="331">
        <v>30</v>
      </c>
      <c r="G266" s="334">
        <f t="shared" si="29"/>
        <v>80.34</v>
      </c>
      <c r="H266" s="496"/>
      <c r="I266" s="499"/>
      <c r="J266" s="71"/>
      <c r="K266" s="502"/>
      <c r="L266" s="505"/>
      <c r="M266" s="244"/>
      <c r="N266" s="24"/>
    </row>
    <row r="267" spans="1:17" s="245" customFormat="1" ht="17.25" customHeight="1" x14ac:dyDescent="0.25">
      <c r="A267" s="24"/>
      <c r="B267" s="122"/>
      <c r="C267" s="165"/>
      <c r="D267" s="160"/>
      <c r="E267" s="51"/>
      <c r="F267" s="51"/>
      <c r="G267" s="51"/>
      <c r="H267" s="51"/>
      <c r="I267" s="161"/>
      <c r="J267" s="123"/>
      <c r="K267" s="243"/>
      <c r="L267" s="124"/>
      <c r="M267" s="244"/>
      <c r="N267" s="24"/>
    </row>
    <row r="268" spans="1:17" s="245" customFormat="1" ht="15" hidden="1" customHeight="1" x14ac:dyDescent="0.25">
      <c r="A268" s="24"/>
      <c r="B268" s="122"/>
      <c r="C268" s="165"/>
      <c r="D268" s="160"/>
      <c r="E268" s="51"/>
      <c r="F268" s="51"/>
      <c r="G268" s="51"/>
      <c r="H268" s="51"/>
      <c r="I268" s="161"/>
      <c r="J268" s="123"/>
      <c r="K268" s="243"/>
      <c r="L268" s="124"/>
      <c r="M268" s="244"/>
      <c r="N268" s="24"/>
    </row>
    <row r="269" spans="1:17" s="245" customFormat="1" ht="14.25" hidden="1" customHeight="1" x14ac:dyDescent="0.25">
      <c r="A269" s="24"/>
      <c r="B269" s="122"/>
      <c r="C269" s="271" t="s">
        <v>37</v>
      </c>
      <c r="D269" s="160"/>
      <c r="E269" s="51"/>
      <c r="F269" s="51"/>
      <c r="G269" s="51"/>
      <c r="H269" s="51"/>
      <c r="I269" s="161"/>
      <c r="J269" s="123"/>
      <c r="K269" s="243"/>
      <c r="L269" s="124"/>
      <c r="M269" s="244"/>
      <c r="N269" s="24"/>
      <c r="O269" s="246"/>
    </row>
    <row r="270" spans="1:17" s="245" customFormat="1" ht="25.95" hidden="1" customHeight="1" x14ac:dyDescent="0.25">
      <c r="A270" s="185">
        <v>1</v>
      </c>
      <c r="B270" s="186"/>
      <c r="C270" s="187"/>
      <c r="D270" s="188" t="s">
        <v>46</v>
      </c>
      <c r="E270" s="189"/>
      <c r="F270" s="272"/>
      <c r="G270" s="273"/>
      <c r="H270" s="272"/>
      <c r="I270" s="190"/>
      <c r="J270" s="123"/>
      <c r="K270" s="243"/>
      <c r="L270" s="124"/>
      <c r="M270" s="244"/>
      <c r="N270" s="24"/>
      <c r="O270" s="122"/>
    </row>
    <row r="271" spans="1:17" s="245" customFormat="1" ht="29.4" hidden="1" customHeight="1" x14ac:dyDescent="0.25">
      <c r="A271" s="191">
        <v>2</v>
      </c>
      <c r="B271" s="192"/>
      <c r="C271" s="197"/>
      <c r="D271" s="193" t="s">
        <v>46</v>
      </c>
      <c r="E271" s="194"/>
      <c r="F271" s="274"/>
      <c r="G271" s="274"/>
      <c r="H271" s="275"/>
      <c r="I271" s="195"/>
      <c r="J271" s="123"/>
      <c r="K271" s="243"/>
      <c r="L271" s="124"/>
      <c r="M271" s="244"/>
      <c r="N271" s="24"/>
      <c r="O271" s="122"/>
    </row>
    <row r="272" spans="1:17" s="245" customFormat="1" ht="30" hidden="1" customHeight="1" x14ac:dyDescent="0.25">
      <c r="A272" s="191">
        <v>3</v>
      </c>
      <c r="B272" s="196"/>
      <c r="C272" s="289"/>
      <c r="D272" s="290" t="s">
        <v>40</v>
      </c>
      <c r="E272" s="291"/>
      <c r="F272" s="292"/>
      <c r="G272" s="293"/>
      <c r="H272" s="292"/>
      <c r="I272" s="294"/>
      <c r="J272" s="123"/>
      <c r="K272" s="123"/>
      <c r="L272" s="124"/>
      <c r="M272" s="244"/>
      <c r="N272" s="24"/>
      <c r="O272" s="122"/>
    </row>
    <row r="273" spans="1:15" s="245" customFormat="1" ht="24.6" customHeight="1" x14ac:dyDescent="0.25">
      <c r="A273" s="286"/>
      <c r="B273" s="23">
        <v>1</v>
      </c>
      <c r="C273" s="422" t="s">
        <v>409</v>
      </c>
      <c r="D273" s="422"/>
      <c r="E273" s="272" t="s">
        <v>410</v>
      </c>
      <c r="F273" s="422"/>
      <c r="G273" s="190">
        <v>20.07</v>
      </c>
      <c r="I273" s="417"/>
      <c r="J273" s="123"/>
      <c r="K273" s="123"/>
      <c r="L273" s="124"/>
      <c r="M273" s="244"/>
      <c r="N273" s="24"/>
      <c r="O273" s="122"/>
    </row>
    <row r="274" spans="1:15" s="245" customFormat="1" ht="24.6" customHeight="1" x14ac:dyDescent="0.25">
      <c r="A274" s="286"/>
      <c r="B274" s="23">
        <v>2</v>
      </c>
      <c r="C274" s="418" t="s">
        <v>197</v>
      </c>
      <c r="D274" s="419" t="s">
        <v>53</v>
      </c>
      <c r="E274" s="272" t="s">
        <v>410</v>
      </c>
      <c r="F274" s="272"/>
      <c r="G274" s="195">
        <v>21.33</v>
      </c>
      <c r="I274" s="417"/>
      <c r="J274" s="123"/>
      <c r="K274" s="123"/>
      <c r="L274" s="124"/>
      <c r="M274" s="244"/>
      <c r="N274" s="24"/>
      <c r="O274" s="122"/>
    </row>
    <row r="275" spans="1:15" s="245" customFormat="1" ht="27" customHeight="1" x14ac:dyDescent="0.25">
      <c r="A275" s="286"/>
      <c r="B275" s="23">
        <v>3</v>
      </c>
      <c r="C275" s="420" t="s">
        <v>193</v>
      </c>
      <c r="D275" s="421" t="s">
        <v>53</v>
      </c>
      <c r="E275" s="275" t="s">
        <v>410</v>
      </c>
      <c r="F275" s="275"/>
      <c r="G275" s="195">
        <v>21.89</v>
      </c>
      <c r="I275" s="417"/>
      <c r="J275" s="123"/>
      <c r="K275" s="123"/>
      <c r="L275" s="124"/>
      <c r="M275" s="244"/>
      <c r="N275" s="24"/>
      <c r="O275" s="122"/>
    </row>
    <row r="276" spans="1:15" ht="18" x14ac:dyDescent="0.25">
      <c r="A276" s="23"/>
      <c r="B276" s="23"/>
      <c r="C276" s="23"/>
      <c r="D276" s="23"/>
      <c r="E276" s="51"/>
      <c r="F276" s="51"/>
      <c r="G276" s="51"/>
      <c r="H276" s="51"/>
      <c r="I276" s="66"/>
      <c r="J276" s="67"/>
      <c r="K276" s="67"/>
      <c r="L276" s="68"/>
    </row>
    <row r="277" spans="1:15" ht="20.399999999999999" x14ac:dyDescent="0.25">
      <c r="C277" s="127" t="s">
        <v>5</v>
      </c>
      <c r="D277" s="130"/>
      <c r="E277" s="131"/>
      <c r="F277" s="131"/>
      <c r="I277" s="207"/>
    </row>
    <row r="279" spans="1:15" ht="18" x14ac:dyDescent="0.25">
      <c r="A279" s="134"/>
      <c r="B279" s="34"/>
      <c r="C279" s="39"/>
      <c r="D279" s="287" t="s">
        <v>127</v>
      </c>
      <c r="E279" s="518"/>
      <c r="F279" s="518"/>
      <c r="G279" s="518"/>
      <c r="H279" s="135"/>
      <c r="I279" s="67"/>
    </row>
    <row r="280" spans="1:15" ht="18" x14ac:dyDescent="0.25">
      <c r="A280" s="134"/>
      <c r="B280" s="34"/>
      <c r="C280" s="39"/>
      <c r="D280" s="288" t="s">
        <v>46</v>
      </c>
      <c r="E280" s="518"/>
      <c r="F280" s="518"/>
      <c r="G280" s="518"/>
      <c r="H280" s="135"/>
      <c r="I280" s="67"/>
    </row>
    <row r="281" spans="1:15" ht="18" x14ac:dyDescent="0.25">
      <c r="A281" s="134"/>
      <c r="B281" s="34"/>
      <c r="C281" s="39"/>
      <c r="D281" s="288" t="s">
        <v>127</v>
      </c>
      <c r="E281" s="518"/>
      <c r="F281" s="518"/>
      <c r="G281" s="518"/>
      <c r="H281" s="135"/>
      <c r="I281" s="67"/>
    </row>
    <row r="282" spans="1:15" x14ac:dyDescent="0.25">
      <c r="C282" s="136"/>
      <c r="D282" s="136"/>
    </row>
    <row r="283" spans="1:15" x14ac:dyDescent="0.25">
      <c r="C283" s="136"/>
      <c r="D283" s="136"/>
    </row>
    <row r="284" spans="1:15" x14ac:dyDescent="0.25">
      <c r="C284" s="136"/>
      <c r="D284" s="136"/>
    </row>
    <row r="285" spans="1:15" x14ac:dyDescent="0.25">
      <c r="C285" s="136"/>
      <c r="D285" s="136"/>
    </row>
    <row r="286" spans="1:15" x14ac:dyDescent="0.25">
      <c r="C286" s="136"/>
      <c r="D286" s="136"/>
    </row>
  </sheetData>
  <mergeCells count="125">
    <mergeCell ref="H61:H68"/>
    <mergeCell ref="I61:I68"/>
    <mergeCell ref="K61:K68"/>
    <mergeCell ref="L61:L68"/>
    <mergeCell ref="H70:H77"/>
    <mergeCell ref="I70:I77"/>
    <mergeCell ref="H196:H203"/>
    <mergeCell ref="I196:I203"/>
    <mergeCell ref="K196:K203"/>
    <mergeCell ref="L196:L203"/>
    <mergeCell ref="K70:K77"/>
    <mergeCell ref="L70:L77"/>
    <mergeCell ref="H106:H113"/>
    <mergeCell ref="I106:I113"/>
    <mergeCell ref="K106:K113"/>
    <mergeCell ref="L106:L113"/>
    <mergeCell ref="H115:H122"/>
    <mergeCell ref="I115:I122"/>
    <mergeCell ref="K115:K122"/>
    <mergeCell ref="L115:L122"/>
    <mergeCell ref="H88:H95"/>
    <mergeCell ref="I88:I95"/>
    <mergeCell ref="K88:K95"/>
    <mergeCell ref="L88:L95"/>
    <mergeCell ref="I16:I23"/>
    <mergeCell ref="I25:I32"/>
    <mergeCell ref="H25:H32"/>
    <mergeCell ref="L25:L32"/>
    <mergeCell ref="K25:K32"/>
    <mergeCell ref="L16:L23"/>
    <mergeCell ref="A1:L1"/>
    <mergeCell ref="A4:A5"/>
    <mergeCell ref="C4:C5"/>
    <mergeCell ref="E4:K4"/>
    <mergeCell ref="L4:L5"/>
    <mergeCell ref="A3:L3"/>
    <mergeCell ref="A2:L2"/>
    <mergeCell ref="I7:I14"/>
    <mergeCell ref="H7:H14"/>
    <mergeCell ref="K7:K14"/>
    <mergeCell ref="L7:L14"/>
    <mergeCell ref="B4:B5"/>
    <mergeCell ref="E280:G280"/>
    <mergeCell ref="E281:G281"/>
    <mergeCell ref="E279:G279"/>
    <mergeCell ref="H16:H23"/>
    <mergeCell ref="H43:H50"/>
    <mergeCell ref="I43:I50"/>
    <mergeCell ref="K43:K50"/>
    <mergeCell ref="L43:L50"/>
    <mergeCell ref="H52:H59"/>
    <mergeCell ref="I52:I59"/>
    <mergeCell ref="K52:K59"/>
    <mergeCell ref="L52:L59"/>
    <mergeCell ref="H34:H41"/>
    <mergeCell ref="I34:I41"/>
    <mergeCell ref="K34:K41"/>
    <mergeCell ref="L34:L41"/>
    <mergeCell ref="H79:H86"/>
    <mergeCell ref="I79:I86"/>
    <mergeCell ref="K79:K86"/>
    <mergeCell ref="L79:L86"/>
    <mergeCell ref="H205:H212"/>
    <mergeCell ref="I205:I212"/>
    <mergeCell ref="K205:K212"/>
    <mergeCell ref="L205:L212"/>
    <mergeCell ref="H97:H104"/>
    <mergeCell ref="I97:I104"/>
    <mergeCell ref="K97:K104"/>
    <mergeCell ref="L97:L104"/>
    <mergeCell ref="I160:I167"/>
    <mergeCell ref="H160:H167"/>
    <mergeCell ref="L160:L167"/>
    <mergeCell ref="K160:K167"/>
    <mergeCell ref="H151:H158"/>
    <mergeCell ref="I151:I158"/>
    <mergeCell ref="K151:K158"/>
    <mergeCell ref="L151:L158"/>
    <mergeCell ref="H124:H131"/>
    <mergeCell ref="I124:I131"/>
    <mergeCell ref="K124:K131"/>
    <mergeCell ref="L124:L131"/>
    <mergeCell ref="H142:H149"/>
    <mergeCell ref="I142:I149"/>
    <mergeCell ref="K142:K149"/>
    <mergeCell ref="L142:L149"/>
    <mergeCell ref="H133:H140"/>
    <mergeCell ref="I133:I140"/>
    <mergeCell ref="K133:K140"/>
    <mergeCell ref="L133:L140"/>
    <mergeCell ref="H178:H185"/>
    <mergeCell ref="I178:I185"/>
    <mergeCell ref="K178:K185"/>
    <mergeCell ref="L178:L185"/>
    <mergeCell ref="H169:H176"/>
    <mergeCell ref="I169:I176"/>
    <mergeCell ref="K169:K176"/>
    <mergeCell ref="L169:L176"/>
    <mergeCell ref="H187:H194"/>
    <mergeCell ref="I187:I194"/>
    <mergeCell ref="K187:K194"/>
    <mergeCell ref="L187:L194"/>
    <mergeCell ref="H214:H221"/>
    <mergeCell ref="I214:I221"/>
    <mergeCell ref="K214:K221"/>
    <mergeCell ref="L214:L221"/>
    <mergeCell ref="H232:H239"/>
    <mergeCell ref="I232:I239"/>
    <mergeCell ref="K232:K239"/>
    <mergeCell ref="L232:L239"/>
    <mergeCell ref="H223:H230"/>
    <mergeCell ref="I223:I230"/>
    <mergeCell ref="L223:L230"/>
    <mergeCell ref="H241:H248"/>
    <mergeCell ref="I241:I248"/>
    <mergeCell ref="K241:K248"/>
    <mergeCell ref="L241:L248"/>
    <mergeCell ref="H259:H266"/>
    <mergeCell ref="I259:I266"/>
    <mergeCell ref="K259:K266"/>
    <mergeCell ref="L259:L266"/>
    <mergeCell ref="H250:H257"/>
    <mergeCell ref="I250:I257"/>
    <mergeCell ref="K250:K257"/>
    <mergeCell ref="L250:L257"/>
  </mergeCells>
  <phoneticPr fontId="2" type="noConversion"/>
  <conditionalFormatting sqref="G16:G23">
    <cfRule type="top10" dxfId="52" priority="127" percent="1" rank="1"/>
  </conditionalFormatting>
  <conditionalFormatting sqref="G70:G77">
    <cfRule type="top10" dxfId="51" priority="119" percent="1" rank="1"/>
  </conditionalFormatting>
  <conditionalFormatting sqref="G79:G86">
    <cfRule type="top10" dxfId="50" priority="118" percent="1" rank="1"/>
  </conditionalFormatting>
  <conditionalFormatting sqref="G88:G95">
    <cfRule type="top10" dxfId="49" priority="117" percent="1" rank="1"/>
  </conditionalFormatting>
  <conditionalFormatting sqref="G97:G104">
    <cfRule type="top10" dxfId="48" priority="116" percent="1" rank="1"/>
  </conditionalFormatting>
  <conditionalFormatting sqref="G106:G113">
    <cfRule type="top10" dxfId="47" priority="115" percent="1" rank="1"/>
  </conditionalFormatting>
  <conditionalFormatting sqref="G115:G122">
    <cfRule type="top10" dxfId="46" priority="114" percent="1" rank="1"/>
  </conditionalFormatting>
  <conditionalFormatting sqref="G151:G158">
    <cfRule type="top10" dxfId="45" priority="110" percent="1" rank="1"/>
  </conditionalFormatting>
  <conditionalFormatting sqref="G151:G158">
    <cfRule type="top10" dxfId="44" priority="106" percent="1" rank="1"/>
  </conditionalFormatting>
  <conditionalFormatting sqref="G160:G167">
    <cfRule type="top10" dxfId="43" priority="105" percent="1" rank="1"/>
  </conditionalFormatting>
  <conditionalFormatting sqref="G178:G185">
    <cfRule type="top10" dxfId="42" priority="100" percent="1" rank="1"/>
  </conditionalFormatting>
  <conditionalFormatting sqref="G178:G185">
    <cfRule type="top10" dxfId="41" priority="99" percent="1" rank="1"/>
  </conditionalFormatting>
  <conditionalFormatting sqref="G187:G195">
    <cfRule type="top10" dxfId="40" priority="96" percent="1" rank="1"/>
  </conditionalFormatting>
  <conditionalFormatting sqref="G187:G195">
    <cfRule type="top10" dxfId="39" priority="95" percent="1" rank="1"/>
  </conditionalFormatting>
  <conditionalFormatting sqref="G214:G222">
    <cfRule type="top10" dxfId="38" priority="87" percent="1" rank="1"/>
  </conditionalFormatting>
  <conditionalFormatting sqref="G214:G221">
    <cfRule type="top10" dxfId="37" priority="85" percent="1" rank="1"/>
  </conditionalFormatting>
  <conditionalFormatting sqref="G214:G222">
    <cfRule type="top10" dxfId="36" priority="76" percent="1" rank="1"/>
  </conditionalFormatting>
  <conditionalFormatting sqref="G214:G222">
    <cfRule type="top10" dxfId="35" priority="75" percent="1" rank="1"/>
  </conditionalFormatting>
  <conditionalFormatting sqref="G214:G222">
    <cfRule type="top10" dxfId="34" priority="71" percent="1" rank="1"/>
  </conditionalFormatting>
  <conditionalFormatting sqref="G259:G266">
    <cfRule type="top10" dxfId="33" priority="67" percent="1" rank="1"/>
  </conditionalFormatting>
  <conditionalFormatting sqref="G232:G240">
    <cfRule type="top10" dxfId="32" priority="46" percent="1" rank="1"/>
  </conditionalFormatting>
  <conditionalFormatting sqref="G232:G240">
    <cfRule type="top10" dxfId="31" priority="45" percent="1" rank="1"/>
  </conditionalFormatting>
  <conditionalFormatting sqref="G25:G32">
    <cfRule type="top10" dxfId="30" priority="44" percent="1" rank="1"/>
  </conditionalFormatting>
  <conditionalFormatting sqref="G34:G41">
    <cfRule type="top10" dxfId="29" priority="43" percent="1" rank="1"/>
  </conditionalFormatting>
  <conditionalFormatting sqref="G43:G50">
    <cfRule type="top10" dxfId="28" priority="41" percent="1" rank="1"/>
  </conditionalFormatting>
  <conditionalFormatting sqref="G52:G59">
    <cfRule type="top10" dxfId="27" priority="40" percent="1" rank="1"/>
  </conditionalFormatting>
  <conditionalFormatting sqref="G61:G68">
    <cfRule type="top10" dxfId="26" priority="39" percent="1" rank="1"/>
  </conditionalFormatting>
  <conditionalFormatting sqref="G7:G14">
    <cfRule type="top10" dxfId="25" priority="37" percent="1" rank="1"/>
  </conditionalFormatting>
  <conditionalFormatting sqref="G124:G131">
    <cfRule type="top10" dxfId="24" priority="36" percent="1" rank="1"/>
  </conditionalFormatting>
  <conditionalFormatting sqref="G142:G149">
    <cfRule type="top10" dxfId="23" priority="35" percent="1" rank="1"/>
  </conditionalFormatting>
  <conditionalFormatting sqref="G267:G269">
    <cfRule type="top10" dxfId="22" priority="151" percent="1" rank="1"/>
  </conditionalFormatting>
  <conditionalFormatting sqref="G223:G230">
    <cfRule type="top10" dxfId="21" priority="21" percent="1" rank="1"/>
  </conditionalFormatting>
  <conditionalFormatting sqref="G223:G230">
    <cfRule type="top10" dxfId="20" priority="20" percent="1" rank="1"/>
  </conditionalFormatting>
  <conditionalFormatting sqref="G223:G230">
    <cfRule type="top10" dxfId="19" priority="19" percent="1" rank="1"/>
  </conditionalFormatting>
  <conditionalFormatting sqref="G223:G230">
    <cfRule type="top10" dxfId="18" priority="18" percent="1" rank="1"/>
  </conditionalFormatting>
  <conditionalFormatting sqref="G223:G230">
    <cfRule type="top10" dxfId="17" priority="17" percent="1" rank="1"/>
  </conditionalFormatting>
  <conditionalFormatting sqref="G223:G230">
    <cfRule type="top10" dxfId="16" priority="22" percent="1" rank="1"/>
  </conditionalFormatting>
  <conditionalFormatting sqref="G223:G230">
    <cfRule type="top10" dxfId="15" priority="23" percent="1" rank="1"/>
  </conditionalFormatting>
  <conditionalFormatting sqref="G241:G248">
    <cfRule type="top10" dxfId="14" priority="10" percent="1" rank="1"/>
  </conditionalFormatting>
  <conditionalFormatting sqref="G241:G248">
    <cfRule type="top10" dxfId="13" priority="9" percent="1" rank="1"/>
  </conditionalFormatting>
  <conditionalFormatting sqref="G250:G257">
    <cfRule type="top10" dxfId="12" priority="8" percent="1" rank="1"/>
  </conditionalFormatting>
  <conditionalFormatting sqref="G133:G140">
    <cfRule type="top10" dxfId="11" priority="6" percent="1" rank="1"/>
  </conditionalFormatting>
  <conditionalFormatting sqref="G133:G140">
    <cfRule type="top10" dxfId="10" priority="5" percent="1" rank="1"/>
  </conditionalFormatting>
  <conditionalFormatting sqref="G196:G203">
    <cfRule type="top10" dxfId="9" priority="4" percent="1" rank="1"/>
  </conditionalFormatting>
  <conditionalFormatting sqref="G196:G203">
    <cfRule type="top10" dxfId="8" priority="3" percent="1" rank="1"/>
  </conditionalFormatting>
  <conditionalFormatting sqref="G249">
    <cfRule type="top10" dxfId="7" priority="152" percent="1" rank="1"/>
  </conditionalFormatting>
  <conditionalFormatting sqref="G169:G176">
    <cfRule type="top10" dxfId="6" priority="153" percent="1" rank="1"/>
  </conditionalFormatting>
  <conditionalFormatting sqref="G214:G221 G259:G266">
    <cfRule type="top10" dxfId="5" priority="154" percent="1" rank="1"/>
  </conditionalFormatting>
  <conditionalFormatting sqref="G214:G222 G259:G266">
    <cfRule type="top10" dxfId="4" priority="156" percent="1" rank="1"/>
  </conditionalFormatting>
  <conditionalFormatting sqref="G212">
    <cfRule type="top10" dxfId="3" priority="2" percent="1" rank="1"/>
  </conditionalFormatting>
  <conditionalFormatting sqref="G212">
    <cfRule type="top10" dxfId="2" priority="1" percent="1" rank="1"/>
  </conditionalFormatting>
  <conditionalFormatting sqref="G205:G211">
    <cfRule type="top10" dxfId="1" priority="200" percent="1" rank="1"/>
  </conditionalFormatting>
  <printOptions horizontalCentered="1"/>
  <pageMargins left="0.39370078740157483" right="0" top="0.19685039370078741" bottom="0.19685039370078741" header="0" footer="0"/>
  <pageSetup paperSize="9" scale="75" fitToHeight="7" orientation="portrait" r:id="rId1"/>
  <headerFooter alignWithMargins="0">
    <oddFooter>&amp;R&amp;P</oddFooter>
  </headerFooter>
  <rowBreaks count="2" manualBreakCount="2">
    <brk id="93" max="12" man="1"/>
    <brk id="149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28" zoomScale="80" zoomScaleNormal="90" zoomScaleSheetLayoutView="80" workbookViewId="0">
      <selection activeCell="N37" sqref="N37"/>
    </sheetView>
  </sheetViews>
  <sheetFormatPr defaultColWidth="9.109375" defaultRowHeight="13.2" x14ac:dyDescent="0.25"/>
  <cols>
    <col min="1" max="1" width="5" style="12" customWidth="1"/>
    <col min="2" max="2" width="42.5546875" style="12" customWidth="1"/>
    <col min="3" max="10" width="13" style="12" customWidth="1"/>
    <col min="11" max="12" width="10.33203125" style="12" customWidth="1"/>
    <col min="13" max="13" width="9.109375" style="27"/>
    <col min="14" max="14" width="13.109375" style="27" customWidth="1"/>
    <col min="15" max="16384" width="9.109375" style="27"/>
  </cols>
  <sheetData>
    <row r="1" spans="1:12" ht="23.25" customHeight="1" x14ac:dyDescent="0.25">
      <c r="A1" s="541" t="s">
        <v>29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</row>
    <row r="2" spans="1:12" ht="21" x14ac:dyDescent="0.25">
      <c r="A2" s="28"/>
      <c r="B2" s="28"/>
      <c r="C2" s="29"/>
      <c r="D2" s="29"/>
      <c r="E2" s="29"/>
      <c r="F2" s="29"/>
      <c r="G2" s="29"/>
      <c r="H2" s="30"/>
      <c r="I2" s="31"/>
      <c r="J2" s="31"/>
      <c r="K2" s="31"/>
    </row>
    <row r="3" spans="1:12" ht="15.6" x14ac:dyDescent="0.3">
      <c r="A3" s="32" t="s">
        <v>65</v>
      </c>
      <c r="B3" s="32"/>
      <c r="C3" s="33"/>
      <c r="D3" s="34"/>
      <c r="E3" s="33"/>
      <c r="F3" s="27"/>
      <c r="G3" s="35"/>
      <c r="I3" s="36"/>
      <c r="J3" s="36"/>
      <c r="K3" s="37"/>
      <c r="L3" s="38" t="s">
        <v>7</v>
      </c>
    </row>
    <row r="4" spans="1:12" ht="21.75" customHeight="1" x14ac:dyDescent="0.4">
      <c r="A4" s="542" t="s">
        <v>15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</row>
    <row r="5" spans="1:12" ht="30" customHeight="1" thickBot="1" x14ac:dyDescent="0.3">
      <c r="A5" s="543" t="s">
        <v>58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</row>
    <row r="6" spans="1:12" s="39" customFormat="1" ht="36.6" thickBot="1" x14ac:dyDescent="0.3">
      <c r="A6" s="40" t="s">
        <v>0</v>
      </c>
      <c r="B6" s="41" t="s">
        <v>8</v>
      </c>
      <c r="C6" s="26" t="s">
        <v>9</v>
      </c>
      <c r="D6" s="26" t="s">
        <v>36</v>
      </c>
      <c r="E6" s="26" t="s">
        <v>10</v>
      </c>
      <c r="F6" s="26" t="s">
        <v>16</v>
      </c>
      <c r="G6" s="26" t="s">
        <v>11</v>
      </c>
      <c r="H6" s="26" t="s">
        <v>12</v>
      </c>
      <c r="I6" s="26" t="s">
        <v>31</v>
      </c>
      <c r="J6" s="26" t="s">
        <v>13</v>
      </c>
      <c r="K6" s="25" t="s">
        <v>14</v>
      </c>
      <c r="L6" s="80" t="s">
        <v>2</v>
      </c>
    </row>
    <row r="7" spans="1:12" s="43" customFormat="1" ht="24" customHeight="1" x14ac:dyDescent="0.3">
      <c r="A7" s="82">
        <v>1</v>
      </c>
      <c r="B7" s="72" t="s">
        <v>67</v>
      </c>
      <c r="C7" s="52">
        <v>6</v>
      </c>
      <c r="D7" s="52">
        <v>6</v>
      </c>
      <c r="E7" s="52">
        <v>6</v>
      </c>
      <c r="F7" s="52">
        <v>6</v>
      </c>
      <c r="G7" s="52">
        <v>6</v>
      </c>
      <c r="H7" s="52">
        <v>6</v>
      </c>
      <c r="I7" s="52">
        <v>5</v>
      </c>
      <c r="J7" s="52">
        <v>6</v>
      </c>
      <c r="K7" s="54">
        <f t="shared" ref="K7:K50" si="0">SUM(C7:J7)</f>
        <v>47</v>
      </c>
      <c r="L7" s="83"/>
    </row>
    <row r="8" spans="1:12" s="43" customFormat="1" ht="24" customHeight="1" x14ac:dyDescent="0.3">
      <c r="A8" s="47">
        <v>2</v>
      </c>
      <c r="B8" s="72" t="s">
        <v>68</v>
      </c>
      <c r="C8" s="53">
        <v>9</v>
      </c>
      <c r="D8" s="53">
        <v>7</v>
      </c>
      <c r="E8" s="53">
        <v>7</v>
      </c>
      <c r="F8" s="53">
        <v>7</v>
      </c>
      <c r="G8" s="53">
        <v>6</v>
      </c>
      <c r="H8" s="53">
        <v>6</v>
      </c>
      <c r="I8" s="53">
        <v>6</v>
      </c>
      <c r="J8" s="53">
        <v>7</v>
      </c>
      <c r="K8" s="55">
        <f t="shared" si="0"/>
        <v>55</v>
      </c>
      <c r="L8" s="84"/>
    </row>
    <row r="9" spans="1:12" s="43" customFormat="1" ht="24" customHeight="1" x14ac:dyDescent="0.3">
      <c r="A9" s="47">
        <v>3</v>
      </c>
      <c r="B9" s="72" t="s">
        <v>69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5">
        <f t="shared" si="0"/>
        <v>0</v>
      </c>
      <c r="L9" s="85"/>
    </row>
    <row r="10" spans="1:12" s="43" customFormat="1" ht="24" customHeight="1" x14ac:dyDescent="0.35">
      <c r="A10" s="47">
        <v>4</v>
      </c>
      <c r="B10" s="72" t="s">
        <v>53</v>
      </c>
      <c r="C10" s="53">
        <v>10</v>
      </c>
      <c r="D10" s="53">
        <v>10</v>
      </c>
      <c r="E10" s="53">
        <v>9</v>
      </c>
      <c r="F10" s="53">
        <v>8</v>
      </c>
      <c r="G10" s="53">
        <v>10</v>
      </c>
      <c r="H10" s="53">
        <v>9</v>
      </c>
      <c r="I10" s="53">
        <v>10</v>
      </c>
      <c r="J10" s="53">
        <v>9</v>
      </c>
      <c r="K10" s="55">
        <f t="shared" si="0"/>
        <v>75</v>
      </c>
      <c r="L10" s="86"/>
    </row>
    <row r="11" spans="1:12" s="43" customFormat="1" ht="24" customHeight="1" x14ac:dyDescent="0.3">
      <c r="A11" s="47">
        <v>5</v>
      </c>
      <c r="B11" s="72" t="s">
        <v>70</v>
      </c>
      <c r="C11" s="53">
        <v>5</v>
      </c>
      <c r="D11" s="53">
        <v>4</v>
      </c>
      <c r="E11" s="53">
        <v>2</v>
      </c>
      <c r="F11" s="53">
        <v>2</v>
      </c>
      <c r="G11" s="53">
        <v>4</v>
      </c>
      <c r="H11" s="53">
        <v>4</v>
      </c>
      <c r="I11" s="53">
        <v>4</v>
      </c>
      <c r="J11" s="53">
        <v>3</v>
      </c>
      <c r="K11" s="55">
        <f t="shared" si="0"/>
        <v>28</v>
      </c>
      <c r="L11" s="84"/>
    </row>
    <row r="12" spans="1:12" s="43" customFormat="1" ht="24" customHeight="1" x14ac:dyDescent="0.3">
      <c r="A12" s="47">
        <v>6</v>
      </c>
      <c r="B12" s="72" t="s">
        <v>71</v>
      </c>
      <c r="C12" s="53">
        <v>5</v>
      </c>
      <c r="D12" s="53">
        <v>6</v>
      </c>
      <c r="E12" s="53">
        <v>0</v>
      </c>
      <c r="F12" s="53">
        <v>0</v>
      </c>
      <c r="G12" s="53">
        <v>4</v>
      </c>
      <c r="H12" s="53">
        <v>3</v>
      </c>
      <c r="I12" s="53">
        <v>5</v>
      </c>
      <c r="J12" s="53">
        <v>3</v>
      </c>
      <c r="K12" s="55">
        <f t="shared" si="0"/>
        <v>26</v>
      </c>
      <c r="L12" s="84"/>
    </row>
    <row r="13" spans="1:12" s="43" customFormat="1" ht="24" customHeight="1" x14ac:dyDescent="0.3">
      <c r="A13" s="47">
        <v>7</v>
      </c>
      <c r="B13" s="72" t="s">
        <v>72</v>
      </c>
      <c r="C13" s="53">
        <v>7</v>
      </c>
      <c r="D13" s="53">
        <v>7</v>
      </c>
      <c r="E13" s="53">
        <v>6</v>
      </c>
      <c r="F13" s="53">
        <v>4</v>
      </c>
      <c r="G13" s="53">
        <v>4</v>
      </c>
      <c r="H13" s="53">
        <v>4</v>
      </c>
      <c r="I13" s="53">
        <v>5</v>
      </c>
      <c r="J13" s="53">
        <v>4</v>
      </c>
      <c r="K13" s="55">
        <f t="shared" si="0"/>
        <v>41</v>
      </c>
      <c r="L13" s="84"/>
    </row>
    <row r="14" spans="1:12" s="43" customFormat="1" ht="24" customHeight="1" x14ac:dyDescent="0.3">
      <c r="A14" s="47">
        <v>8</v>
      </c>
      <c r="B14" s="72" t="s">
        <v>73</v>
      </c>
      <c r="C14" s="53">
        <v>8</v>
      </c>
      <c r="D14" s="53">
        <v>6</v>
      </c>
      <c r="E14" s="53">
        <v>5</v>
      </c>
      <c r="F14" s="53">
        <v>0</v>
      </c>
      <c r="G14" s="53">
        <v>5</v>
      </c>
      <c r="H14" s="53">
        <v>4</v>
      </c>
      <c r="I14" s="53">
        <v>0</v>
      </c>
      <c r="J14" s="53">
        <v>3</v>
      </c>
      <c r="K14" s="55">
        <f t="shared" si="0"/>
        <v>31</v>
      </c>
      <c r="L14" s="84"/>
    </row>
    <row r="15" spans="1:12" s="43" customFormat="1" ht="24" customHeight="1" x14ac:dyDescent="0.3">
      <c r="A15" s="47">
        <v>9</v>
      </c>
      <c r="B15" s="72" t="s">
        <v>38</v>
      </c>
      <c r="C15" s="53">
        <v>9</v>
      </c>
      <c r="D15" s="53">
        <v>9</v>
      </c>
      <c r="E15" s="53">
        <v>8</v>
      </c>
      <c r="F15" s="53">
        <v>8</v>
      </c>
      <c r="G15" s="53">
        <v>9</v>
      </c>
      <c r="H15" s="53">
        <v>8</v>
      </c>
      <c r="I15" s="53">
        <v>9</v>
      </c>
      <c r="J15" s="53">
        <v>8</v>
      </c>
      <c r="K15" s="55">
        <f t="shared" si="0"/>
        <v>68</v>
      </c>
      <c r="L15" s="84"/>
    </row>
    <row r="16" spans="1:12" s="43" customFormat="1" ht="24" customHeight="1" x14ac:dyDescent="0.3">
      <c r="A16" s="47">
        <v>10</v>
      </c>
      <c r="B16" s="72" t="s">
        <v>39</v>
      </c>
      <c r="C16" s="53">
        <v>8</v>
      </c>
      <c r="D16" s="53">
        <v>8</v>
      </c>
      <c r="E16" s="53">
        <v>5</v>
      </c>
      <c r="F16" s="53">
        <v>6</v>
      </c>
      <c r="G16" s="53">
        <v>6</v>
      </c>
      <c r="H16" s="53">
        <v>6</v>
      </c>
      <c r="I16" s="53">
        <v>7</v>
      </c>
      <c r="J16" s="53">
        <v>6</v>
      </c>
      <c r="K16" s="55">
        <f t="shared" si="0"/>
        <v>52</v>
      </c>
      <c r="L16" s="84"/>
    </row>
    <row r="17" spans="1:12" s="43" customFormat="1" ht="24" customHeight="1" x14ac:dyDescent="0.35">
      <c r="A17" s="47">
        <v>11</v>
      </c>
      <c r="B17" s="72" t="s">
        <v>74</v>
      </c>
      <c r="C17" s="53">
        <v>10</v>
      </c>
      <c r="D17" s="53">
        <v>10</v>
      </c>
      <c r="E17" s="53">
        <v>9</v>
      </c>
      <c r="F17" s="53">
        <v>6</v>
      </c>
      <c r="G17" s="53">
        <v>9</v>
      </c>
      <c r="H17" s="53">
        <v>9</v>
      </c>
      <c r="I17" s="53">
        <v>10</v>
      </c>
      <c r="J17" s="53">
        <v>9</v>
      </c>
      <c r="K17" s="55">
        <f t="shared" si="0"/>
        <v>72</v>
      </c>
      <c r="L17" s="86"/>
    </row>
    <row r="18" spans="1:12" s="43" customFormat="1" ht="24" customHeight="1" x14ac:dyDescent="0.3">
      <c r="A18" s="47">
        <v>12</v>
      </c>
      <c r="B18" s="72" t="s">
        <v>19</v>
      </c>
      <c r="C18" s="53">
        <v>7</v>
      </c>
      <c r="D18" s="53">
        <v>6</v>
      </c>
      <c r="E18" s="53">
        <v>6</v>
      </c>
      <c r="F18" s="53">
        <v>7</v>
      </c>
      <c r="G18" s="53">
        <v>6</v>
      </c>
      <c r="H18" s="53">
        <v>5</v>
      </c>
      <c r="I18" s="53">
        <v>7</v>
      </c>
      <c r="J18" s="53">
        <v>6</v>
      </c>
      <c r="K18" s="55">
        <f t="shared" si="0"/>
        <v>50</v>
      </c>
      <c r="L18" s="84"/>
    </row>
    <row r="19" spans="1:12" s="43" customFormat="1" ht="24" customHeight="1" x14ac:dyDescent="0.3">
      <c r="A19" s="47">
        <v>13</v>
      </c>
      <c r="B19" s="72" t="s">
        <v>75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5">
        <f t="shared" si="0"/>
        <v>0</v>
      </c>
      <c r="L19" s="85"/>
    </row>
    <row r="20" spans="1:12" s="43" customFormat="1" ht="24" customHeight="1" x14ac:dyDescent="0.3">
      <c r="A20" s="47">
        <v>14</v>
      </c>
      <c r="B20" s="72" t="s">
        <v>23</v>
      </c>
      <c r="C20" s="53">
        <v>7</v>
      </c>
      <c r="D20" s="53">
        <v>7</v>
      </c>
      <c r="E20" s="53">
        <v>6</v>
      </c>
      <c r="F20" s="53">
        <v>6</v>
      </c>
      <c r="G20" s="53">
        <v>6</v>
      </c>
      <c r="H20" s="53">
        <v>6</v>
      </c>
      <c r="I20" s="53">
        <v>7</v>
      </c>
      <c r="J20" s="53">
        <v>6</v>
      </c>
      <c r="K20" s="55">
        <f t="shared" si="0"/>
        <v>51</v>
      </c>
      <c r="L20" s="84"/>
    </row>
    <row r="21" spans="1:12" s="43" customFormat="1" ht="24" customHeight="1" x14ac:dyDescent="0.3">
      <c r="A21" s="47">
        <v>15</v>
      </c>
      <c r="B21" s="72" t="s">
        <v>76</v>
      </c>
      <c r="C21" s="53">
        <v>5</v>
      </c>
      <c r="D21" s="53">
        <v>4</v>
      </c>
      <c r="E21" s="53">
        <v>4</v>
      </c>
      <c r="F21" s="53">
        <v>3</v>
      </c>
      <c r="G21" s="53">
        <v>4</v>
      </c>
      <c r="H21" s="53">
        <v>4</v>
      </c>
      <c r="I21" s="53">
        <v>0</v>
      </c>
      <c r="J21" s="53">
        <v>3</v>
      </c>
      <c r="K21" s="55">
        <f t="shared" si="0"/>
        <v>27</v>
      </c>
      <c r="L21" s="84"/>
    </row>
    <row r="22" spans="1:12" s="43" customFormat="1" ht="24" customHeight="1" x14ac:dyDescent="0.3">
      <c r="A22" s="47">
        <v>16</v>
      </c>
      <c r="B22" s="72" t="s">
        <v>77</v>
      </c>
      <c r="C22" s="53">
        <v>7</v>
      </c>
      <c r="D22" s="53">
        <v>7</v>
      </c>
      <c r="E22" s="53">
        <v>7</v>
      </c>
      <c r="F22" s="53">
        <v>6</v>
      </c>
      <c r="G22" s="53">
        <v>6</v>
      </c>
      <c r="H22" s="53">
        <v>0</v>
      </c>
      <c r="I22" s="53">
        <v>6</v>
      </c>
      <c r="J22" s="53">
        <v>6</v>
      </c>
      <c r="K22" s="55">
        <f t="shared" si="0"/>
        <v>45</v>
      </c>
      <c r="L22" s="84"/>
    </row>
    <row r="23" spans="1:12" s="43" customFormat="1" ht="24" customHeight="1" x14ac:dyDescent="0.3">
      <c r="A23" s="47">
        <v>17</v>
      </c>
      <c r="B23" s="72" t="s">
        <v>21</v>
      </c>
      <c r="C23" s="53">
        <v>6</v>
      </c>
      <c r="D23" s="53">
        <v>7</v>
      </c>
      <c r="E23" s="53">
        <v>5</v>
      </c>
      <c r="F23" s="53">
        <v>5</v>
      </c>
      <c r="G23" s="53">
        <v>6</v>
      </c>
      <c r="H23" s="53">
        <v>5</v>
      </c>
      <c r="I23" s="53">
        <v>4</v>
      </c>
      <c r="J23" s="53">
        <v>5</v>
      </c>
      <c r="K23" s="55">
        <f t="shared" si="0"/>
        <v>43</v>
      </c>
      <c r="L23" s="84"/>
    </row>
    <row r="24" spans="1:12" s="43" customFormat="1" ht="24" customHeight="1" x14ac:dyDescent="0.3">
      <c r="A24" s="47">
        <v>18</v>
      </c>
      <c r="B24" s="72" t="s">
        <v>41</v>
      </c>
      <c r="C24" s="53">
        <v>7</v>
      </c>
      <c r="D24" s="53">
        <v>6</v>
      </c>
      <c r="E24" s="53">
        <v>6</v>
      </c>
      <c r="F24" s="53">
        <v>4</v>
      </c>
      <c r="G24" s="53">
        <v>6</v>
      </c>
      <c r="H24" s="53">
        <v>5</v>
      </c>
      <c r="I24" s="53">
        <v>5</v>
      </c>
      <c r="J24" s="53">
        <v>5</v>
      </c>
      <c r="K24" s="55">
        <f t="shared" si="0"/>
        <v>44</v>
      </c>
      <c r="L24" s="84"/>
    </row>
    <row r="25" spans="1:12" s="43" customFormat="1" ht="24" customHeight="1" x14ac:dyDescent="0.3">
      <c r="A25" s="47">
        <v>19</v>
      </c>
      <c r="B25" s="72" t="s">
        <v>78</v>
      </c>
      <c r="C25" s="53">
        <v>8</v>
      </c>
      <c r="D25" s="53">
        <v>7</v>
      </c>
      <c r="E25" s="53">
        <v>6</v>
      </c>
      <c r="F25" s="53">
        <v>5</v>
      </c>
      <c r="G25" s="53">
        <v>5</v>
      </c>
      <c r="H25" s="53">
        <v>5</v>
      </c>
      <c r="I25" s="53">
        <v>6</v>
      </c>
      <c r="J25" s="53">
        <v>5</v>
      </c>
      <c r="K25" s="55">
        <f t="shared" si="0"/>
        <v>47</v>
      </c>
      <c r="L25" s="84"/>
    </row>
    <row r="26" spans="1:12" s="43" customFormat="1" ht="24" customHeight="1" x14ac:dyDescent="0.3">
      <c r="A26" s="47">
        <v>20</v>
      </c>
      <c r="B26" s="72" t="s">
        <v>79</v>
      </c>
      <c r="C26" s="53">
        <v>6</v>
      </c>
      <c r="D26" s="53">
        <v>6</v>
      </c>
      <c r="E26" s="53">
        <v>5</v>
      </c>
      <c r="F26" s="53">
        <v>0</v>
      </c>
      <c r="G26" s="53">
        <v>4</v>
      </c>
      <c r="H26" s="53">
        <v>5</v>
      </c>
      <c r="I26" s="53">
        <v>5</v>
      </c>
      <c r="J26" s="53">
        <v>5</v>
      </c>
      <c r="K26" s="55">
        <f t="shared" si="0"/>
        <v>36</v>
      </c>
      <c r="L26" s="84"/>
    </row>
    <row r="27" spans="1:12" s="43" customFormat="1" ht="24" customHeight="1" x14ac:dyDescent="0.3">
      <c r="A27" s="47">
        <v>21</v>
      </c>
      <c r="B27" s="72" t="s">
        <v>80</v>
      </c>
      <c r="C27" s="53">
        <v>5</v>
      </c>
      <c r="D27" s="53">
        <v>7</v>
      </c>
      <c r="E27" s="53">
        <v>6</v>
      </c>
      <c r="F27" s="53">
        <v>5</v>
      </c>
      <c r="G27" s="53">
        <v>5</v>
      </c>
      <c r="H27" s="53">
        <v>5</v>
      </c>
      <c r="I27" s="53">
        <v>6</v>
      </c>
      <c r="J27" s="53">
        <v>5</v>
      </c>
      <c r="K27" s="55">
        <f t="shared" si="0"/>
        <v>44</v>
      </c>
      <c r="L27" s="84"/>
    </row>
    <row r="28" spans="1:12" s="43" customFormat="1" ht="24" customHeight="1" x14ac:dyDescent="0.3">
      <c r="A28" s="47">
        <v>22</v>
      </c>
      <c r="B28" s="72" t="s">
        <v>81</v>
      </c>
      <c r="C28" s="53">
        <v>9</v>
      </c>
      <c r="D28" s="53">
        <v>7</v>
      </c>
      <c r="E28" s="53">
        <v>6</v>
      </c>
      <c r="F28" s="53">
        <v>5</v>
      </c>
      <c r="G28" s="53">
        <v>5</v>
      </c>
      <c r="H28" s="53">
        <v>6</v>
      </c>
      <c r="I28" s="53">
        <v>6</v>
      </c>
      <c r="J28" s="53">
        <v>6</v>
      </c>
      <c r="K28" s="55">
        <f t="shared" si="0"/>
        <v>50</v>
      </c>
      <c r="L28" s="84"/>
    </row>
    <row r="29" spans="1:12" s="43" customFormat="1" ht="24" customHeight="1" x14ac:dyDescent="0.3">
      <c r="A29" s="47">
        <v>23</v>
      </c>
      <c r="B29" s="72" t="s">
        <v>82</v>
      </c>
      <c r="C29" s="53">
        <v>8</v>
      </c>
      <c r="D29" s="53">
        <v>7</v>
      </c>
      <c r="E29" s="53">
        <v>6</v>
      </c>
      <c r="F29" s="53">
        <v>5</v>
      </c>
      <c r="G29" s="53">
        <v>5</v>
      </c>
      <c r="H29" s="53">
        <v>4</v>
      </c>
      <c r="I29" s="53">
        <v>7</v>
      </c>
      <c r="J29" s="53">
        <v>5</v>
      </c>
      <c r="K29" s="55">
        <f t="shared" si="0"/>
        <v>47</v>
      </c>
      <c r="L29" s="84"/>
    </row>
    <row r="30" spans="1:12" s="43" customFormat="1" ht="24" customHeight="1" x14ac:dyDescent="0.3">
      <c r="A30" s="47">
        <v>24</v>
      </c>
      <c r="B30" s="72" t="s">
        <v>48</v>
      </c>
      <c r="C30" s="53">
        <v>7</v>
      </c>
      <c r="D30" s="53">
        <v>7</v>
      </c>
      <c r="E30" s="53">
        <v>6</v>
      </c>
      <c r="F30" s="53">
        <v>5</v>
      </c>
      <c r="G30" s="53">
        <v>5</v>
      </c>
      <c r="H30" s="53">
        <v>6</v>
      </c>
      <c r="I30" s="53">
        <v>7</v>
      </c>
      <c r="J30" s="53">
        <v>6</v>
      </c>
      <c r="K30" s="55">
        <f t="shared" si="0"/>
        <v>49</v>
      </c>
      <c r="L30" s="84"/>
    </row>
    <row r="31" spans="1:12" s="43" customFormat="1" ht="24" customHeight="1" x14ac:dyDescent="0.3">
      <c r="A31" s="47">
        <v>25</v>
      </c>
      <c r="B31" s="72" t="s">
        <v>83</v>
      </c>
      <c r="C31" s="53">
        <v>7</v>
      </c>
      <c r="D31" s="53">
        <v>6</v>
      </c>
      <c r="E31" s="53">
        <v>5</v>
      </c>
      <c r="F31" s="53">
        <v>5</v>
      </c>
      <c r="G31" s="53">
        <v>5</v>
      </c>
      <c r="H31" s="53">
        <v>5</v>
      </c>
      <c r="I31" s="53">
        <v>5</v>
      </c>
      <c r="J31" s="53">
        <v>5</v>
      </c>
      <c r="K31" s="55">
        <f t="shared" si="0"/>
        <v>43</v>
      </c>
      <c r="L31" s="84"/>
    </row>
    <row r="32" spans="1:12" s="43" customFormat="1" ht="24" customHeight="1" x14ac:dyDescent="0.3">
      <c r="A32" s="47">
        <v>26</v>
      </c>
      <c r="B32" s="72" t="s">
        <v>84</v>
      </c>
      <c r="C32" s="53">
        <v>5</v>
      </c>
      <c r="D32" s="53">
        <v>7</v>
      </c>
      <c r="E32" s="53">
        <v>4</v>
      </c>
      <c r="F32" s="53">
        <v>4</v>
      </c>
      <c r="G32" s="53">
        <v>4</v>
      </c>
      <c r="H32" s="53">
        <v>4</v>
      </c>
      <c r="I32" s="53">
        <v>5</v>
      </c>
      <c r="J32" s="53">
        <v>5</v>
      </c>
      <c r="K32" s="55">
        <f t="shared" si="0"/>
        <v>38</v>
      </c>
      <c r="L32" s="84"/>
    </row>
    <row r="33" spans="1:12" s="43" customFormat="1" ht="24" customHeight="1" x14ac:dyDescent="0.35">
      <c r="A33" s="47">
        <v>27</v>
      </c>
      <c r="B33" s="73" t="s">
        <v>85</v>
      </c>
      <c r="C33" s="53">
        <v>7</v>
      </c>
      <c r="D33" s="53">
        <v>6</v>
      </c>
      <c r="E33" s="53">
        <v>6</v>
      </c>
      <c r="F33" s="53">
        <v>5</v>
      </c>
      <c r="G33" s="53">
        <v>5</v>
      </c>
      <c r="H33" s="53">
        <v>5</v>
      </c>
      <c r="I33" s="53">
        <v>5</v>
      </c>
      <c r="J33" s="53">
        <v>5</v>
      </c>
      <c r="K33" s="55">
        <f t="shared" si="0"/>
        <v>44</v>
      </c>
      <c r="L33" s="84"/>
    </row>
    <row r="34" spans="1:12" s="43" customFormat="1" ht="24" customHeight="1" x14ac:dyDescent="0.3">
      <c r="A34" s="47">
        <v>28</v>
      </c>
      <c r="B34" s="72" t="s">
        <v>86</v>
      </c>
      <c r="C34" s="53">
        <v>7</v>
      </c>
      <c r="D34" s="53">
        <v>6</v>
      </c>
      <c r="E34" s="53">
        <v>5</v>
      </c>
      <c r="F34" s="53">
        <v>5</v>
      </c>
      <c r="G34" s="53">
        <v>6</v>
      </c>
      <c r="H34" s="53">
        <v>6</v>
      </c>
      <c r="I34" s="53">
        <v>6</v>
      </c>
      <c r="J34" s="53">
        <v>5</v>
      </c>
      <c r="K34" s="55">
        <f t="shared" si="0"/>
        <v>46</v>
      </c>
      <c r="L34" s="84"/>
    </row>
    <row r="35" spans="1:12" s="43" customFormat="1" ht="24" customHeight="1" x14ac:dyDescent="0.35">
      <c r="A35" s="47">
        <v>29</v>
      </c>
      <c r="B35" s="74" t="s">
        <v>87</v>
      </c>
      <c r="C35" s="53">
        <v>6</v>
      </c>
      <c r="D35" s="53">
        <v>6</v>
      </c>
      <c r="E35" s="53">
        <v>5</v>
      </c>
      <c r="F35" s="53">
        <v>3</v>
      </c>
      <c r="G35" s="53">
        <v>4</v>
      </c>
      <c r="H35" s="53">
        <v>3</v>
      </c>
      <c r="I35" s="53">
        <v>4</v>
      </c>
      <c r="J35" s="53">
        <v>4</v>
      </c>
      <c r="K35" s="55">
        <f t="shared" si="0"/>
        <v>35</v>
      </c>
      <c r="L35" s="84"/>
    </row>
    <row r="36" spans="1:12" s="43" customFormat="1" ht="24" customHeight="1" x14ac:dyDescent="0.35">
      <c r="A36" s="47">
        <v>30</v>
      </c>
      <c r="B36" s="74" t="s">
        <v>88</v>
      </c>
      <c r="C36" s="53">
        <v>6</v>
      </c>
      <c r="D36" s="53">
        <v>6</v>
      </c>
      <c r="E36" s="53">
        <v>6</v>
      </c>
      <c r="F36" s="53">
        <v>5</v>
      </c>
      <c r="G36" s="53">
        <v>5</v>
      </c>
      <c r="H36" s="53">
        <v>5</v>
      </c>
      <c r="I36" s="53">
        <v>6</v>
      </c>
      <c r="J36" s="53">
        <v>5</v>
      </c>
      <c r="K36" s="55">
        <f t="shared" si="0"/>
        <v>44</v>
      </c>
      <c r="L36" s="84"/>
    </row>
    <row r="37" spans="1:12" s="43" customFormat="1" ht="24" customHeight="1" x14ac:dyDescent="0.35">
      <c r="A37" s="47">
        <v>31</v>
      </c>
      <c r="B37" s="74" t="s">
        <v>89</v>
      </c>
      <c r="C37" s="53">
        <v>8</v>
      </c>
      <c r="D37" s="53">
        <v>9</v>
      </c>
      <c r="E37" s="53">
        <v>8</v>
      </c>
      <c r="F37" s="53">
        <v>8</v>
      </c>
      <c r="G37" s="53">
        <v>9</v>
      </c>
      <c r="H37" s="53">
        <v>8</v>
      </c>
      <c r="I37" s="53">
        <v>9</v>
      </c>
      <c r="J37" s="53">
        <v>9</v>
      </c>
      <c r="K37" s="55">
        <f t="shared" si="0"/>
        <v>68</v>
      </c>
      <c r="L37" s="84"/>
    </row>
    <row r="38" spans="1:12" s="43" customFormat="1" ht="24" customHeight="1" x14ac:dyDescent="0.35">
      <c r="A38" s="47">
        <v>32</v>
      </c>
      <c r="B38" s="74" t="s">
        <v>90</v>
      </c>
      <c r="C38" s="53">
        <v>7</v>
      </c>
      <c r="D38" s="53">
        <v>7</v>
      </c>
      <c r="E38" s="53">
        <v>6</v>
      </c>
      <c r="F38" s="53">
        <v>7</v>
      </c>
      <c r="G38" s="53">
        <v>6</v>
      </c>
      <c r="H38" s="53">
        <v>6</v>
      </c>
      <c r="I38" s="53">
        <v>7</v>
      </c>
      <c r="J38" s="53">
        <v>7</v>
      </c>
      <c r="K38" s="55">
        <f t="shared" si="0"/>
        <v>53</v>
      </c>
      <c r="L38" s="84"/>
    </row>
    <row r="39" spans="1:12" s="43" customFormat="1" ht="24" customHeight="1" x14ac:dyDescent="0.35">
      <c r="A39" s="47">
        <v>33</v>
      </c>
      <c r="B39" s="74" t="s">
        <v>91</v>
      </c>
      <c r="C39" s="53">
        <v>7</v>
      </c>
      <c r="D39" s="53">
        <v>7</v>
      </c>
      <c r="E39" s="53">
        <v>7</v>
      </c>
      <c r="F39" s="53">
        <v>7</v>
      </c>
      <c r="G39" s="53">
        <v>7</v>
      </c>
      <c r="H39" s="53">
        <v>7</v>
      </c>
      <c r="I39" s="53">
        <v>8</v>
      </c>
      <c r="J39" s="53">
        <v>7</v>
      </c>
      <c r="K39" s="55">
        <f t="shared" si="0"/>
        <v>57</v>
      </c>
      <c r="L39" s="84"/>
    </row>
    <row r="40" spans="1:12" s="43" customFormat="1" ht="24" customHeight="1" x14ac:dyDescent="0.35">
      <c r="A40" s="47">
        <v>34</v>
      </c>
      <c r="B40" s="74" t="s">
        <v>34</v>
      </c>
      <c r="C40" s="53">
        <v>7</v>
      </c>
      <c r="D40" s="53">
        <v>6</v>
      </c>
      <c r="E40" s="53">
        <v>6</v>
      </c>
      <c r="F40" s="53">
        <v>5</v>
      </c>
      <c r="G40" s="53">
        <v>5</v>
      </c>
      <c r="H40" s="53">
        <v>5</v>
      </c>
      <c r="I40" s="53">
        <v>6</v>
      </c>
      <c r="J40" s="53">
        <v>5</v>
      </c>
      <c r="K40" s="55">
        <f t="shared" si="0"/>
        <v>45</v>
      </c>
      <c r="L40" s="84"/>
    </row>
    <row r="41" spans="1:12" s="43" customFormat="1" ht="24" customHeight="1" x14ac:dyDescent="0.35">
      <c r="A41" s="47">
        <v>35</v>
      </c>
      <c r="B41" s="74" t="s">
        <v>92</v>
      </c>
      <c r="C41" s="53">
        <v>6</v>
      </c>
      <c r="D41" s="53">
        <v>6</v>
      </c>
      <c r="E41" s="53">
        <v>5</v>
      </c>
      <c r="F41" s="53">
        <v>2</v>
      </c>
      <c r="G41" s="53">
        <v>3</v>
      </c>
      <c r="H41" s="53">
        <v>2</v>
      </c>
      <c r="I41" s="53">
        <v>4</v>
      </c>
      <c r="J41" s="53">
        <v>3</v>
      </c>
      <c r="K41" s="55">
        <f t="shared" si="0"/>
        <v>31</v>
      </c>
      <c r="L41" s="84"/>
    </row>
    <row r="42" spans="1:12" s="43" customFormat="1" ht="24" customHeight="1" x14ac:dyDescent="0.35">
      <c r="A42" s="47">
        <v>36</v>
      </c>
      <c r="B42" s="74" t="s">
        <v>44</v>
      </c>
      <c r="C42" s="53">
        <v>7</v>
      </c>
      <c r="D42" s="53">
        <v>7</v>
      </c>
      <c r="E42" s="53">
        <v>5</v>
      </c>
      <c r="F42" s="53">
        <v>4</v>
      </c>
      <c r="G42" s="53">
        <v>4</v>
      </c>
      <c r="H42" s="53">
        <v>4</v>
      </c>
      <c r="I42" s="53">
        <v>4</v>
      </c>
      <c r="J42" s="53">
        <v>4</v>
      </c>
      <c r="K42" s="55">
        <f t="shared" si="0"/>
        <v>39</v>
      </c>
      <c r="L42" s="84"/>
    </row>
    <row r="43" spans="1:12" s="43" customFormat="1" ht="24" customHeight="1" x14ac:dyDescent="0.35">
      <c r="A43" s="47">
        <v>37</v>
      </c>
      <c r="B43" s="74" t="s">
        <v>17</v>
      </c>
      <c r="C43" s="53">
        <v>8</v>
      </c>
      <c r="D43" s="53">
        <v>8</v>
      </c>
      <c r="E43" s="53">
        <v>6</v>
      </c>
      <c r="F43" s="53">
        <v>6</v>
      </c>
      <c r="G43" s="53">
        <v>6</v>
      </c>
      <c r="H43" s="53">
        <v>6</v>
      </c>
      <c r="I43" s="53">
        <v>7</v>
      </c>
      <c r="J43" s="53">
        <v>7</v>
      </c>
      <c r="K43" s="55">
        <f t="shared" si="0"/>
        <v>54</v>
      </c>
      <c r="L43" s="84"/>
    </row>
    <row r="44" spans="1:12" s="43" customFormat="1" ht="24" customHeight="1" x14ac:dyDescent="0.35">
      <c r="A44" s="47">
        <v>38</v>
      </c>
      <c r="B44" s="74" t="s">
        <v>18</v>
      </c>
      <c r="C44" s="53">
        <v>7</v>
      </c>
      <c r="D44" s="53">
        <v>7</v>
      </c>
      <c r="E44" s="53">
        <v>6</v>
      </c>
      <c r="F44" s="53">
        <v>5</v>
      </c>
      <c r="G44" s="53">
        <v>5</v>
      </c>
      <c r="H44" s="53">
        <v>5</v>
      </c>
      <c r="I44" s="53">
        <v>7</v>
      </c>
      <c r="J44" s="53">
        <v>6</v>
      </c>
      <c r="K44" s="55">
        <f t="shared" si="0"/>
        <v>48</v>
      </c>
      <c r="L44" s="84"/>
    </row>
    <row r="45" spans="1:12" s="43" customFormat="1" ht="24" customHeight="1" x14ac:dyDescent="0.35">
      <c r="A45" s="47">
        <v>39</v>
      </c>
      <c r="B45" s="74" t="s">
        <v>93</v>
      </c>
      <c r="C45" s="53">
        <v>7</v>
      </c>
      <c r="D45" s="53">
        <v>7</v>
      </c>
      <c r="E45" s="53">
        <v>5</v>
      </c>
      <c r="F45" s="53">
        <v>4</v>
      </c>
      <c r="G45" s="53">
        <v>5</v>
      </c>
      <c r="H45" s="53">
        <v>5</v>
      </c>
      <c r="I45" s="53">
        <v>6</v>
      </c>
      <c r="J45" s="53">
        <v>4</v>
      </c>
      <c r="K45" s="55">
        <f t="shared" si="0"/>
        <v>43</v>
      </c>
      <c r="L45" s="84"/>
    </row>
    <row r="46" spans="1:12" s="43" customFormat="1" ht="24" customHeight="1" x14ac:dyDescent="0.35">
      <c r="A46" s="47">
        <v>40</v>
      </c>
      <c r="B46" s="74" t="s">
        <v>20</v>
      </c>
      <c r="C46" s="53">
        <v>6</v>
      </c>
      <c r="D46" s="53">
        <v>6</v>
      </c>
      <c r="E46" s="53">
        <v>5</v>
      </c>
      <c r="F46" s="53">
        <v>4</v>
      </c>
      <c r="G46" s="53">
        <v>5</v>
      </c>
      <c r="H46" s="53">
        <v>5</v>
      </c>
      <c r="I46" s="53">
        <v>5</v>
      </c>
      <c r="J46" s="53">
        <v>4</v>
      </c>
      <c r="K46" s="55">
        <f t="shared" si="0"/>
        <v>40</v>
      </c>
      <c r="L46" s="84"/>
    </row>
    <row r="47" spans="1:12" s="43" customFormat="1" ht="24" customHeight="1" x14ac:dyDescent="0.35">
      <c r="A47" s="47">
        <v>41</v>
      </c>
      <c r="B47" s="74" t="s">
        <v>45</v>
      </c>
      <c r="C47" s="53">
        <v>9</v>
      </c>
      <c r="D47" s="53">
        <v>9</v>
      </c>
      <c r="E47" s="53">
        <v>9</v>
      </c>
      <c r="F47" s="53">
        <v>9</v>
      </c>
      <c r="G47" s="53">
        <v>9</v>
      </c>
      <c r="H47" s="53">
        <v>9</v>
      </c>
      <c r="I47" s="53">
        <v>10</v>
      </c>
      <c r="J47" s="53">
        <v>9</v>
      </c>
      <c r="K47" s="55">
        <f t="shared" si="0"/>
        <v>73</v>
      </c>
      <c r="L47" s="86"/>
    </row>
    <row r="48" spans="1:12" s="43" customFormat="1" ht="24" customHeight="1" x14ac:dyDescent="0.35">
      <c r="A48" s="47">
        <v>42</v>
      </c>
      <c r="B48" s="74" t="s">
        <v>22</v>
      </c>
      <c r="C48" s="53">
        <v>8</v>
      </c>
      <c r="D48" s="53">
        <v>8</v>
      </c>
      <c r="E48" s="53">
        <v>7</v>
      </c>
      <c r="F48" s="53">
        <v>8</v>
      </c>
      <c r="G48" s="53">
        <v>7</v>
      </c>
      <c r="H48" s="53">
        <v>7</v>
      </c>
      <c r="I48" s="53">
        <v>8</v>
      </c>
      <c r="J48" s="53">
        <v>8</v>
      </c>
      <c r="K48" s="55">
        <f t="shared" si="0"/>
        <v>61</v>
      </c>
      <c r="L48" s="84"/>
    </row>
    <row r="49" spans="1:12" s="43" customFormat="1" ht="24" customHeight="1" x14ac:dyDescent="0.35">
      <c r="A49" s="47">
        <v>43</v>
      </c>
      <c r="B49" s="74" t="s">
        <v>94</v>
      </c>
      <c r="C49" s="53">
        <v>2</v>
      </c>
      <c r="D49" s="53">
        <v>4</v>
      </c>
      <c r="E49" s="53">
        <v>3</v>
      </c>
      <c r="F49" s="53">
        <v>0</v>
      </c>
      <c r="G49" s="53">
        <v>2</v>
      </c>
      <c r="H49" s="53">
        <v>3</v>
      </c>
      <c r="I49" s="53">
        <v>4</v>
      </c>
      <c r="J49" s="53">
        <v>3</v>
      </c>
      <c r="K49" s="55">
        <f t="shared" si="0"/>
        <v>21</v>
      </c>
      <c r="L49" s="84"/>
    </row>
    <row r="50" spans="1:12" s="43" customFormat="1" ht="24" customHeight="1" thickBot="1" x14ac:dyDescent="0.4">
      <c r="A50" s="50">
        <v>44</v>
      </c>
      <c r="B50" s="75" t="s">
        <v>95</v>
      </c>
      <c r="C50" s="87">
        <v>9</v>
      </c>
      <c r="D50" s="87">
        <v>9</v>
      </c>
      <c r="E50" s="87">
        <v>8</v>
      </c>
      <c r="F50" s="87">
        <v>6</v>
      </c>
      <c r="G50" s="87">
        <v>9</v>
      </c>
      <c r="H50" s="87">
        <v>8</v>
      </c>
      <c r="I50" s="87">
        <v>8</v>
      </c>
      <c r="J50" s="87">
        <v>8</v>
      </c>
      <c r="K50" s="88">
        <f t="shared" si="0"/>
        <v>65</v>
      </c>
      <c r="L50" s="89"/>
    </row>
    <row r="52" spans="1:12" ht="17.399999999999999" x14ac:dyDescent="0.3">
      <c r="A52" s="19" t="s">
        <v>5</v>
      </c>
      <c r="L52" s="81" t="s">
        <v>43</v>
      </c>
    </row>
  </sheetData>
  <autoFilter ref="A6:L6">
    <sortState ref="A7:L50">
      <sortCondition descending="1" ref="K6"/>
    </sortState>
  </autoFilter>
  <sortState ref="A7:L50">
    <sortCondition ref="A7:A50"/>
  </sortState>
  <mergeCells count="3">
    <mergeCell ref="A1:L1"/>
    <mergeCell ref="A4:L4"/>
    <mergeCell ref="A5:L5"/>
  </mergeCells>
  <phoneticPr fontId="2" type="noConversion"/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view="pageBreakPreview" topLeftCell="A31" zoomScale="80" zoomScaleNormal="90" zoomScaleSheetLayoutView="80" workbookViewId="0">
      <selection activeCell="L38" sqref="L38"/>
    </sheetView>
  </sheetViews>
  <sheetFormatPr defaultColWidth="9.109375" defaultRowHeight="13.2" x14ac:dyDescent="0.25"/>
  <cols>
    <col min="1" max="1" width="5" style="12" customWidth="1"/>
    <col min="2" max="2" width="42.5546875" style="12" customWidth="1"/>
    <col min="3" max="10" width="13" style="12" customWidth="1"/>
    <col min="11" max="12" width="10.33203125" style="12" customWidth="1"/>
    <col min="13" max="16384" width="9.109375" style="27"/>
  </cols>
  <sheetData>
    <row r="1" spans="1:12" ht="23.25" customHeight="1" x14ac:dyDescent="0.25">
      <c r="A1" s="541" t="s">
        <v>29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</row>
    <row r="2" spans="1:12" ht="21" x14ac:dyDescent="0.25">
      <c r="A2" s="28"/>
      <c r="B2" s="28"/>
      <c r="C2" s="29"/>
      <c r="D2" s="29"/>
      <c r="E2" s="29"/>
      <c r="F2" s="29"/>
      <c r="G2" s="29"/>
      <c r="H2" s="30"/>
      <c r="I2" s="31"/>
      <c r="J2" s="31"/>
      <c r="K2" s="31"/>
      <c r="L2" s="31"/>
    </row>
    <row r="3" spans="1:12" ht="15.6" x14ac:dyDescent="0.3">
      <c r="A3" s="32" t="s">
        <v>66</v>
      </c>
      <c r="B3" s="32"/>
      <c r="C3" s="33"/>
      <c r="D3" s="34"/>
      <c r="E3" s="33"/>
      <c r="F3" s="27"/>
      <c r="G3" s="35"/>
      <c r="I3" s="36"/>
      <c r="J3" s="36"/>
      <c r="K3" s="37"/>
      <c r="L3" s="38" t="s">
        <v>7</v>
      </c>
    </row>
    <row r="4" spans="1:12" ht="21.75" customHeight="1" x14ac:dyDescent="0.4">
      <c r="A4" s="542" t="s">
        <v>15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</row>
    <row r="5" spans="1:12" ht="30" customHeight="1" thickBot="1" x14ac:dyDescent="0.3">
      <c r="A5" s="543" t="s">
        <v>59</v>
      </c>
      <c r="B5" s="543"/>
      <c r="C5" s="543"/>
      <c r="D5" s="543"/>
      <c r="E5" s="543"/>
      <c r="F5" s="543"/>
      <c r="G5" s="543"/>
      <c r="H5" s="543"/>
      <c r="I5" s="543"/>
      <c r="J5" s="543"/>
      <c r="K5" s="543"/>
      <c r="L5" s="543"/>
    </row>
    <row r="6" spans="1:12" s="39" customFormat="1" ht="36.6" thickBot="1" x14ac:dyDescent="0.3">
      <c r="A6" s="40" t="s">
        <v>0</v>
      </c>
      <c r="B6" s="41" t="s">
        <v>8</v>
      </c>
      <c r="C6" s="26" t="s">
        <v>9</v>
      </c>
      <c r="D6" s="26" t="s">
        <v>36</v>
      </c>
      <c r="E6" s="26" t="s">
        <v>10</v>
      </c>
      <c r="F6" s="26" t="s">
        <v>16</v>
      </c>
      <c r="G6" s="26" t="s">
        <v>11</v>
      </c>
      <c r="H6" s="26" t="s">
        <v>12</v>
      </c>
      <c r="I6" s="26" t="s">
        <v>31</v>
      </c>
      <c r="J6" s="26" t="s">
        <v>13</v>
      </c>
      <c r="K6" s="25" t="s">
        <v>14</v>
      </c>
      <c r="L6" s="42" t="s">
        <v>2</v>
      </c>
    </row>
    <row r="7" spans="1:12" s="43" customFormat="1" ht="24" customHeight="1" x14ac:dyDescent="0.25">
      <c r="A7" s="56">
        <v>1</v>
      </c>
      <c r="B7" s="90" t="s">
        <v>67</v>
      </c>
      <c r="C7" s="91">
        <v>8</v>
      </c>
      <c r="D7" s="91">
        <v>6</v>
      </c>
      <c r="E7" s="91">
        <v>6</v>
      </c>
      <c r="F7" s="91">
        <v>6</v>
      </c>
      <c r="G7" s="91">
        <v>5</v>
      </c>
      <c r="H7" s="91">
        <v>6</v>
      </c>
      <c r="I7" s="91">
        <v>5</v>
      </c>
      <c r="J7" s="91">
        <v>5</v>
      </c>
      <c r="K7" s="92">
        <f>SUM(C7:J7)</f>
        <v>47</v>
      </c>
      <c r="L7" s="93"/>
    </row>
    <row r="8" spans="1:12" s="43" customFormat="1" ht="24" customHeight="1" x14ac:dyDescent="0.25">
      <c r="A8" s="47">
        <v>2</v>
      </c>
      <c r="B8" s="72" t="s">
        <v>68</v>
      </c>
      <c r="C8" s="53">
        <v>9</v>
      </c>
      <c r="D8" s="53">
        <v>8</v>
      </c>
      <c r="E8" s="53">
        <v>8</v>
      </c>
      <c r="F8" s="53">
        <v>7</v>
      </c>
      <c r="G8" s="53">
        <v>7</v>
      </c>
      <c r="H8" s="53">
        <v>7</v>
      </c>
      <c r="I8" s="53">
        <v>6</v>
      </c>
      <c r="J8" s="53">
        <v>9</v>
      </c>
      <c r="K8" s="55">
        <f>SUM(C8:J8)</f>
        <v>61</v>
      </c>
      <c r="L8" s="94"/>
    </row>
    <row r="9" spans="1:12" s="43" customFormat="1" ht="24" customHeight="1" x14ac:dyDescent="0.25">
      <c r="A9" s="47">
        <v>3</v>
      </c>
      <c r="B9" s="72" t="s">
        <v>69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5">
        <f t="shared" ref="K9:K50" si="0">SUM(C9:J9)</f>
        <v>0</v>
      </c>
      <c r="L9" s="94"/>
    </row>
    <row r="10" spans="1:12" s="43" customFormat="1" ht="24" customHeight="1" x14ac:dyDescent="0.25">
      <c r="A10" s="47">
        <v>4</v>
      </c>
      <c r="B10" s="72" t="s">
        <v>53</v>
      </c>
      <c r="C10" s="53">
        <v>10</v>
      </c>
      <c r="D10" s="53">
        <v>9</v>
      </c>
      <c r="E10" s="53">
        <v>9</v>
      </c>
      <c r="F10" s="53">
        <v>8</v>
      </c>
      <c r="G10" s="53">
        <v>9</v>
      </c>
      <c r="H10" s="53">
        <v>9</v>
      </c>
      <c r="I10" s="53">
        <v>10</v>
      </c>
      <c r="J10" s="53">
        <v>10</v>
      </c>
      <c r="K10" s="55">
        <f t="shared" si="0"/>
        <v>74</v>
      </c>
      <c r="L10" s="94"/>
    </row>
    <row r="11" spans="1:12" s="43" customFormat="1" ht="24" customHeight="1" x14ac:dyDescent="0.25">
      <c r="A11" s="47">
        <v>5</v>
      </c>
      <c r="B11" s="72" t="s">
        <v>70</v>
      </c>
      <c r="C11" s="53">
        <v>5</v>
      </c>
      <c r="D11" s="53">
        <v>4</v>
      </c>
      <c r="E11" s="53">
        <v>2</v>
      </c>
      <c r="F11" s="53">
        <v>3</v>
      </c>
      <c r="G11" s="53">
        <v>5</v>
      </c>
      <c r="H11" s="53">
        <v>4</v>
      </c>
      <c r="I11" s="53">
        <v>4</v>
      </c>
      <c r="J11" s="53">
        <v>3</v>
      </c>
      <c r="K11" s="55">
        <f t="shared" si="0"/>
        <v>30</v>
      </c>
      <c r="L11" s="94"/>
    </row>
    <row r="12" spans="1:12" s="43" customFormat="1" ht="24" customHeight="1" x14ac:dyDescent="0.25">
      <c r="A12" s="47">
        <v>6</v>
      </c>
      <c r="B12" s="72" t="s">
        <v>71</v>
      </c>
      <c r="C12" s="53">
        <v>6</v>
      </c>
      <c r="D12" s="53">
        <v>7</v>
      </c>
      <c r="E12" s="53">
        <v>0</v>
      </c>
      <c r="F12" s="53">
        <v>0</v>
      </c>
      <c r="G12" s="53">
        <v>4</v>
      </c>
      <c r="H12" s="53">
        <v>4</v>
      </c>
      <c r="I12" s="53">
        <v>3</v>
      </c>
      <c r="J12" s="53">
        <v>3</v>
      </c>
      <c r="K12" s="55">
        <f t="shared" si="0"/>
        <v>27</v>
      </c>
      <c r="L12" s="94"/>
    </row>
    <row r="13" spans="1:12" s="43" customFormat="1" ht="24" customHeight="1" x14ac:dyDescent="0.25">
      <c r="A13" s="47">
        <v>7</v>
      </c>
      <c r="B13" s="72" t="s">
        <v>72</v>
      </c>
      <c r="C13" s="53">
        <v>7</v>
      </c>
      <c r="D13" s="53">
        <v>7</v>
      </c>
      <c r="E13" s="53">
        <v>6</v>
      </c>
      <c r="F13" s="53">
        <v>4</v>
      </c>
      <c r="G13" s="53">
        <v>4</v>
      </c>
      <c r="H13" s="53">
        <v>4</v>
      </c>
      <c r="I13" s="53">
        <v>5</v>
      </c>
      <c r="J13" s="53">
        <v>5</v>
      </c>
      <c r="K13" s="55">
        <f t="shared" si="0"/>
        <v>42</v>
      </c>
      <c r="L13" s="94"/>
    </row>
    <row r="14" spans="1:12" s="43" customFormat="1" ht="24" customHeight="1" x14ac:dyDescent="0.25">
      <c r="A14" s="47">
        <v>8</v>
      </c>
      <c r="B14" s="72" t="s">
        <v>73</v>
      </c>
      <c r="C14" s="53">
        <v>8</v>
      </c>
      <c r="D14" s="53">
        <v>7</v>
      </c>
      <c r="E14" s="53">
        <v>6</v>
      </c>
      <c r="F14" s="53">
        <v>0</v>
      </c>
      <c r="G14" s="53">
        <v>4</v>
      </c>
      <c r="H14" s="53">
        <v>5</v>
      </c>
      <c r="I14" s="53">
        <v>0</v>
      </c>
      <c r="J14" s="53">
        <v>3</v>
      </c>
      <c r="K14" s="55">
        <f t="shared" si="0"/>
        <v>33</v>
      </c>
      <c r="L14" s="94"/>
    </row>
    <row r="15" spans="1:12" s="43" customFormat="1" ht="24" customHeight="1" x14ac:dyDescent="0.25">
      <c r="A15" s="47">
        <v>9</v>
      </c>
      <c r="B15" s="72" t="s">
        <v>38</v>
      </c>
      <c r="C15" s="53">
        <v>8</v>
      </c>
      <c r="D15" s="53">
        <v>8</v>
      </c>
      <c r="E15" s="53">
        <v>10</v>
      </c>
      <c r="F15" s="53">
        <v>8</v>
      </c>
      <c r="G15" s="53">
        <v>9</v>
      </c>
      <c r="H15" s="53">
        <v>9</v>
      </c>
      <c r="I15" s="53">
        <v>9</v>
      </c>
      <c r="J15" s="53">
        <v>8</v>
      </c>
      <c r="K15" s="55">
        <f t="shared" si="0"/>
        <v>69</v>
      </c>
      <c r="L15" s="94"/>
    </row>
    <row r="16" spans="1:12" s="43" customFormat="1" ht="24" customHeight="1" x14ac:dyDescent="0.25">
      <c r="A16" s="47">
        <v>10</v>
      </c>
      <c r="B16" s="72" t="s">
        <v>39</v>
      </c>
      <c r="C16" s="53">
        <v>8</v>
      </c>
      <c r="D16" s="53">
        <v>10</v>
      </c>
      <c r="E16" s="53">
        <v>6</v>
      </c>
      <c r="F16" s="53">
        <v>6</v>
      </c>
      <c r="G16" s="53">
        <v>7</v>
      </c>
      <c r="H16" s="53">
        <v>6</v>
      </c>
      <c r="I16" s="53">
        <v>8</v>
      </c>
      <c r="J16" s="53">
        <v>8</v>
      </c>
      <c r="K16" s="55">
        <f t="shared" si="0"/>
        <v>59</v>
      </c>
      <c r="L16" s="94"/>
    </row>
    <row r="17" spans="1:12" s="43" customFormat="1" ht="24" customHeight="1" x14ac:dyDescent="0.25">
      <c r="A17" s="47">
        <v>11</v>
      </c>
      <c r="B17" s="72" t="s">
        <v>74</v>
      </c>
      <c r="C17" s="53">
        <v>10</v>
      </c>
      <c r="D17" s="53">
        <v>10</v>
      </c>
      <c r="E17" s="53">
        <v>10</v>
      </c>
      <c r="F17" s="53">
        <v>8</v>
      </c>
      <c r="G17" s="53">
        <v>9</v>
      </c>
      <c r="H17" s="53">
        <v>9</v>
      </c>
      <c r="I17" s="53">
        <v>10</v>
      </c>
      <c r="J17" s="53">
        <v>10</v>
      </c>
      <c r="K17" s="55">
        <f t="shared" si="0"/>
        <v>76</v>
      </c>
      <c r="L17" s="94"/>
    </row>
    <row r="18" spans="1:12" s="43" customFormat="1" ht="24" customHeight="1" x14ac:dyDescent="0.25">
      <c r="A18" s="47">
        <v>12</v>
      </c>
      <c r="B18" s="72" t="s">
        <v>19</v>
      </c>
      <c r="C18" s="53">
        <v>7</v>
      </c>
      <c r="D18" s="53">
        <v>7</v>
      </c>
      <c r="E18" s="53">
        <v>7</v>
      </c>
      <c r="F18" s="53">
        <v>6</v>
      </c>
      <c r="G18" s="53">
        <v>6</v>
      </c>
      <c r="H18" s="53">
        <v>5</v>
      </c>
      <c r="I18" s="53">
        <v>6</v>
      </c>
      <c r="J18" s="53">
        <v>5</v>
      </c>
      <c r="K18" s="55">
        <f t="shared" si="0"/>
        <v>49</v>
      </c>
      <c r="L18" s="94"/>
    </row>
    <row r="19" spans="1:12" s="43" customFormat="1" ht="24" customHeight="1" x14ac:dyDescent="0.25">
      <c r="A19" s="47">
        <v>13</v>
      </c>
      <c r="B19" s="72" t="s">
        <v>75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5">
        <f t="shared" si="0"/>
        <v>0</v>
      </c>
      <c r="L19" s="94"/>
    </row>
    <row r="20" spans="1:12" s="43" customFormat="1" ht="24" customHeight="1" x14ac:dyDescent="0.25">
      <c r="A20" s="47">
        <v>14</v>
      </c>
      <c r="B20" s="72" t="s">
        <v>23</v>
      </c>
      <c r="C20" s="53">
        <v>7</v>
      </c>
      <c r="D20" s="53">
        <v>10</v>
      </c>
      <c r="E20" s="53">
        <v>7</v>
      </c>
      <c r="F20" s="53">
        <v>6</v>
      </c>
      <c r="G20" s="53">
        <v>6</v>
      </c>
      <c r="H20" s="53">
        <v>6</v>
      </c>
      <c r="I20" s="53">
        <v>8</v>
      </c>
      <c r="J20" s="53">
        <v>9</v>
      </c>
      <c r="K20" s="55">
        <f t="shared" si="0"/>
        <v>59</v>
      </c>
      <c r="L20" s="94"/>
    </row>
    <row r="21" spans="1:12" s="43" customFormat="1" ht="24" customHeight="1" x14ac:dyDescent="0.25">
      <c r="A21" s="47">
        <v>15</v>
      </c>
      <c r="B21" s="72" t="s">
        <v>76</v>
      </c>
      <c r="C21" s="53">
        <v>6</v>
      </c>
      <c r="D21" s="53">
        <v>5</v>
      </c>
      <c r="E21" s="53">
        <v>4</v>
      </c>
      <c r="F21" s="53">
        <v>3</v>
      </c>
      <c r="G21" s="53">
        <v>3</v>
      </c>
      <c r="H21" s="53">
        <v>4</v>
      </c>
      <c r="I21" s="53">
        <v>0</v>
      </c>
      <c r="J21" s="53">
        <v>4</v>
      </c>
      <c r="K21" s="55">
        <f t="shared" si="0"/>
        <v>29</v>
      </c>
      <c r="L21" s="94"/>
    </row>
    <row r="22" spans="1:12" s="43" customFormat="1" ht="24" customHeight="1" x14ac:dyDescent="0.25">
      <c r="A22" s="47">
        <v>16</v>
      </c>
      <c r="B22" s="72" t="s">
        <v>77</v>
      </c>
      <c r="C22" s="53">
        <v>8</v>
      </c>
      <c r="D22" s="53">
        <v>6</v>
      </c>
      <c r="E22" s="53">
        <v>6</v>
      </c>
      <c r="F22" s="53">
        <v>7</v>
      </c>
      <c r="G22" s="53">
        <v>7</v>
      </c>
      <c r="H22" s="53">
        <v>0</v>
      </c>
      <c r="I22" s="53">
        <v>6</v>
      </c>
      <c r="J22" s="53">
        <v>8</v>
      </c>
      <c r="K22" s="55">
        <f t="shared" si="0"/>
        <v>48</v>
      </c>
      <c r="L22" s="94"/>
    </row>
    <row r="23" spans="1:12" s="43" customFormat="1" ht="24" customHeight="1" x14ac:dyDescent="0.25">
      <c r="A23" s="47">
        <v>17</v>
      </c>
      <c r="B23" s="72" t="s">
        <v>21</v>
      </c>
      <c r="C23" s="53">
        <v>7</v>
      </c>
      <c r="D23" s="53">
        <v>8</v>
      </c>
      <c r="E23" s="53">
        <v>6</v>
      </c>
      <c r="F23" s="53">
        <v>6</v>
      </c>
      <c r="G23" s="53">
        <v>7</v>
      </c>
      <c r="H23" s="53">
        <v>5</v>
      </c>
      <c r="I23" s="53">
        <v>4</v>
      </c>
      <c r="J23" s="53">
        <v>6</v>
      </c>
      <c r="K23" s="55">
        <f t="shared" si="0"/>
        <v>49</v>
      </c>
      <c r="L23" s="94"/>
    </row>
    <row r="24" spans="1:12" s="43" customFormat="1" ht="24" customHeight="1" x14ac:dyDescent="0.25">
      <c r="A24" s="47">
        <v>18</v>
      </c>
      <c r="B24" s="72" t="s">
        <v>41</v>
      </c>
      <c r="C24" s="53">
        <v>8</v>
      </c>
      <c r="D24" s="53">
        <v>8</v>
      </c>
      <c r="E24" s="53">
        <v>6</v>
      </c>
      <c r="F24" s="53">
        <v>5</v>
      </c>
      <c r="G24" s="53">
        <v>6</v>
      </c>
      <c r="H24" s="53">
        <v>5</v>
      </c>
      <c r="I24" s="53">
        <v>5</v>
      </c>
      <c r="J24" s="53">
        <v>5</v>
      </c>
      <c r="K24" s="55">
        <f t="shared" si="0"/>
        <v>48</v>
      </c>
      <c r="L24" s="94"/>
    </row>
    <row r="25" spans="1:12" s="43" customFormat="1" ht="24" customHeight="1" x14ac:dyDescent="0.25">
      <c r="A25" s="47">
        <v>19</v>
      </c>
      <c r="B25" s="72" t="s">
        <v>78</v>
      </c>
      <c r="C25" s="53">
        <v>7</v>
      </c>
      <c r="D25" s="53">
        <v>7</v>
      </c>
      <c r="E25" s="53">
        <v>6</v>
      </c>
      <c r="F25" s="53">
        <v>7</v>
      </c>
      <c r="G25" s="53">
        <v>7</v>
      </c>
      <c r="H25" s="53">
        <v>7</v>
      </c>
      <c r="I25" s="53">
        <v>8</v>
      </c>
      <c r="J25" s="53">
        <v>8</v>
      </c>
      <c r="K25" s="55">
        <f t="shared" si="0"/>
        <v>57</v>
      </c>
      <c r="L25" s="94"/>
    </row>
    <row r="26" spans="1:12" s="43" customFormat="1" ht="24" customHeight="1" x14ac:dyDescent="0.25">
      <c r="A26" s="47">
        <v>20</v>
      </c>
      <c r="B26" s="72" t="s">
        <v>79</v>
      </c>
      <c r="C26" s="53">
        <v>5</v>
      </c>
      <c r="D26" s="53">
        <v>6</v>
      </c>
      <c r="E26" s="53">
        <v>4</v>
      </c>
      <c r="F26" s="53">
        <v>0</v>
      </c>
      <c r="G26" s="53">
        <v>7</v>
      </c>
      <c r="H26" s="53">
        <v>6</v>
      </c>
      <c r="I26" s="53">
        <v>5</v>
      </c>
      <c r="J26" s="53">
        <v>4</v>
      </c>
      <c r="K26" s="55">
        <f t="shared" si="0"/>
        <v>37</v>
      </c>
      <c r="L26" s="94"/>
    </row>
    <row r="27" spans="1:12" s="43" customFormat="1" ht="24" customHeight="1" x14ac:dyDescent="0.25">
      <c r="A27" s="47">
        <v>21</v>
      </c>
      <c r="B27" s="72" t="s">
        <v>80</v>
      </c>
      <c r="C27" s="53">
        <v>6</v>
      </c>
      <c r="D27" s="53">
        <v>7</v>
      </c>
      <c r="E27" s="53">
        <v>7</v>
      </c>
      <c r="F27" s="53">
        <v>5</v>
      </c>
      <c r="G27" s="53">
        <v>5</v>
      </c>
      <c r="H27" s="53">
        <v>5</v>
      </c>
      <c r="I27" s="53">
        <v>7</v>
      </c>
      <c r="J27" s="53">
        <v>6</v>
      </c>
      <c r="K27" s="55">
        <f t="shared" si="0"/>
        <v>48</v>
      </c>
      <c r="L27" s="94"/>
    </row>
    <row r="28" spans="1:12" s="43" customFormat="1" ht="24" customHeight="1" x14ac:dyDescent="0.25">
      <c r="A28" s="47">
        <v>22</v>
      </c>
      <c r="B28" s="72" t="s">
        <v>81</v>
      </c>
      <c r="C28" s="53">
        <v>10</v>
      </c>
      <c r="D28" s="53">
        <v>8</v>
      </c>
      <c r="E28" s="53">
        <v>7</v>
      </c>
      <c r="F28" s="53">
        <v>6</v>
      </c>
      <c r="G28" s="53">
        <v>5</v>
      </c>
      <c r="H28" s="53">
        <v>6</v>
      </c>
      <c r="I28" s="53">
        <v>7</v>
      </c>
      <c r="J28" s="53">
        <v>7</v>
      </c>
      <c r="K28" s="55">
        <f t="shared" si="0"/>
        <v>56</v>
      </c>
      <c r="L28" s="94"/>
    </row>
    <row r="29" spans="1:12" s="43" customFormat="1" ht="24" customHeight="1" x14ac:dyDescent="0.25">
      <c r="A29" s="47">
        <v>23</v>
      </c>
      <c r="B29" s="72" t="s">
        <v>82</v>
      </c>
      <c r="C29" s="53">
        <v>8</v>
      </c>
      <c r="D29" s="53">
        <v>7</v>
      </c>
      <c r="E29" s="53">
        <v>4</v>
      </c>
      <c r="F29" s="53">
        <v>5</v>
      </c>
      <c r="G29" s="53">
        <v>5</v>
      </c>
      <c r="H29" s="53">
        <v>5</v>
      </c>
      <c r="I29" s="53">
        <v>8</v>
      </c>
      <c r="J29" s="53">
        <v>6</v>
      </c>
      <c r="K29" s="55">
        <f t="shared" si="0"/>
        <v>48</v>
      </c>
      <c r="L29" s="94"/>
    </row>
    <row r="30" spans="1:12" s="43" customFormat="1" ht="24" customHeight="1" x14ac:dyDescent="0.25">
      <c r="A30" s="47">
        <v>24</v>
      </c>
      <c r="B30" s="72" t="s">
        <v>48</v>
      </c>
      <c r="C30" s="53">
        <v>7</v>
      </c>
      <c r="D30" s="53">
        <v>7</v>
      </c>
      <c r="E30" s="53">
        <v>6</v>
      </c>
      <c r="F30" s="53">
        <v>6</v>
      </c>
      <c r="G30" s="53">
        <v>7</v>
      </c>
      <c r="H30" s="53">
        <v>8</v>
      </c>
      <c r="I30" s="53">
        <v>6</v>
      </c>
      <c r="J30" s="53">
        <v>8</v>
      </c>
      <c r="K30" s="55">
        <f t="shared" si="0"/>
        <v>55</v>
      </c>
      <c r="L30" s="94"/>
    </row>
    <row r="31" spans="1:12" s="43" customFormat="1" ht="24" customHeight="1" x14ac:dyDescent="0.25">
      <c r="A31" s="47">
        <v>25</v>
      </c>
      <c r="B31" s="72" t="s">
        <v>83</v>
      </c>
      <c r="C31" s="53">
        <v>6</v>
      </c>
      <c r="D31" s="53">
        <v>6</v>
      </c>
      <c r="E31" s="53">
        <v>5</v>
      </c>
      <c r="F31" s="53">
        <v>4</v>
      </c>
      <c r="G31" s="53">
        <v>3</v>
      </c>
      <c r="H31" s="53">
        <v>4</v>
      </c>
      <c r="I31" s="53">
        <v>4</v>
      </c>
      <c r="J31" s="53">
        <v>3</v>
      </c>
      <c r="K31" s="55">
        <f t="shared" si="0"/>
        <v>35</v>
      </c>
      <c r="L31" s="94"/>
    </row>
    <row r="32" spans="1:12" s="43" customFormat="1" ht="24" customHeight="1" x14ac:dyDescent="0.25">
      <c r="A32" s="47">
        <v>26</v>
      </c>
      <c r="B32" s="72" t="s">
        <v>84</v>
      </c>
      <c r="C32" s="53">
        <v>5</v>
      </c>
      <c r="D32" s="53">
        <v>5</v>
      </c>
      <c r="E32" s="53">
        <v>4</v>
      </c>
      <c r="F32" s="53">
        <v>4</v>
      </c>
      <c r="G32" s="53">
        <v>3</v>
      </c>
      <c r="H32" s="53">
        <v>4</v>
      </c>
      <c r="I32" s="53">
        <v>5</v>
      </c>
      <c r="J32" s="53">
        <v>3</v>
      </c>
      <c r="K32" s="55">
        <f t="shared" si="0"/>
        <v>33</v>
      </c>
      <c r="L32" s="94"/>
    </row>
    <row r="33" spans="1:12" s="43" customFormat="1" ht="24" customHeight="1" x14ac:dyDescent="0.35">
      <c r="A33" s="47">
        <v>27</v>
      </c>
      <c r="B33" s="73" t="s">
        <v>85</v>
      </c>
      <c r="C33" s="53">
        <v>7</v>
      </c>
      <c r="D33" s="53">
        <v>6</v>
      </c>
      <c r="E33" s="53">
        <v>6</v>
      </c>
      <c r="F33" s="53">
        <v>5</v>
      </c>
      <c r="G33" s="53">
        <v>4</v>
      </c>
      <c r="H33" s="53">
        <v>5</v>
      </c>
      <c r="I33" s="53">
        <v>7</v>
      </c>
      <c r="J33" s="53">
        <v>6</v>
      </c>
      <c r="K33" s="55">
        <f t="shared" si="0"/>
        <v>46</v>
      </c>
      <c r="L33" s="94"/>
    </row>
    <row r="34" spans="1:12" s="43" customFormat="1" ht="24" customHeight="1" x14ac:dyDescent="0.25">
      <c r="A34" s="47">
        <v>28</v>
      </c>
      <c r="B34" s="72" t="s">
        <v>86</v>
      </c>
      <c r="C34" s="53">
        <v>7</v>
      </c>
      <c r="D34" s="53">
        <v>6</v>
      </c>
      <c r="E34" s="53">
        <v>7</v>
      </c>
      <c r="F34" s="53">
        <v>6</v>
      </c>
      <c r="G34" s="53">
        <v>5</v>
      </c>
      <c r="H34" s="53">
        <v>8</v>
      </c>
      <c r="I34" s="53">
        <v>6</v>
      </c>
      <c r="J34" s="53">
        <v>8</v>
      </c>
      <c r="K34" s="55">
        <f t="shared" si="0"/>
        <v>53</v>
      </c>
      <c r="L34" s="94"/>
    </row>
    <row r="35" spans="1:12" s="43" customFormat="1" ht="24" customHeight="1" x14ac:dyDescent="0.35">
      <c r="A35" s="47">
        <v>29</v>
      </c>
      <c r="B35" s="74" t="s">
        <v>87</v>
      </c>
      <c r="C35" s="53">
        <v>5</v>
      </c>
      <c r="D35" s="53">
        <v>5</v>
      </c>
      <c r="E35" s="53">
        <v>4</v>
      </c>
      <c r="F35" s="53">
        <v>3</v>
      </c>
      <c r="G35" s="53">
        <v>4</v>
      </c>
      <c r="H35" s="53">
        <v>4</v>
      </c>
      <c r="I35" s="53">
        <v>3</v>
      </c>
      <c r="J35" s="53">
        <v>4</v>
      </c>
      <c r="K35" s="55">
        <f t="shared" si="0"/>
        <v>32</v>
      </c>
      <c r="L35" s="94"/>
    </row>
    <row r="36" spans="1:12" s="43" customFormat="1" ht="24" customHeight="1" x14ac:dyDescent="0.35">
      <c r="A36" s="47">
        <v>30</v>
      </c>
      <c r="B36" s="74" t="s">
        <v>88</v>
      </c>
      <c r="C36" s="53">
        <v>5</v>
      </c>
      <c r="D36" s="53">
        <v>5</v>
      </c>
      <c r="E36" s="53">
        <v>6</v>
      </c>
      <c r="F36" s="53">
        <v>7</v>
      </c>
      <c r="G36" s="53">
        <v>6</v>
      </c>
      <c r="H36" s="53">
        <v>7</v>
      </c>
      <c r="I36" s="53">
        <v>5</v>
      </c>
      <c r="J36" s="53">
        <v>7</v>
      </c>
      <c r="K36" s="55">
        <f t="shared" si="0"/>
        <v>48</v>
      </c>
      <c r="L36" s="94"/>
    </row>
    <row r="37" spans="1:12" s="43" customFormat="1" ht="24" customHeight="1" x14ac:dyDescent="0.35">
      <c r="A37" s="47">
        <v>31</v>
      </c>
      <c r="B37" s="74" t="s">
        <v>89</v>
      </c>
      <c r="C37" s="53">
        <v>10</v>
      </c>
      <c r="D37" s="53">
        <v>9</v>
      </c>
      <c r="E37" s="53">
        <v>7</v>
      </c>
      <c r="F37" s="53">
        <v>9</v>
      </c>
      <c r="G37" s="53">
        <v>9</v>
      </c>
      <c r="H37" s="53">
        <v>8</v>
      </c>
      <c r="I37" s="53">
        <v>10</v>
      </c>
      <c r="J37" s="53">
        <v>10</v>
      </c>
      <c r="K37" s="55">
        <f t="shared" si="0"/>
        <v>72</v>
      </c>
      <c r="L37" s="94"/>
    </row>
    <row r="38" spans="1:12" s="43" customFormat="1" ht="24" customHeight="1" x14ac:dyDescent="0.35">
      <c r="A38" s="47">
        <v>32</v>
      </c>
      <c r="B38" s="74" t="s">
        <v>90</v>
      </c>
      <c r="C38" s="53">
        <v>7</v>
      </c>
      <c r="D38" s="53">
        <v>6</v>
      </c>
      <c r="E38" s="53">
        <v>6</v>
      </c>
      <c r="F38" s="53">
        <v>7</v>
      </c>
      <c r="G38" s="53">
        <v>7</v>
      </c>
      <c r="H38" s="53">
        <v>6</v>
      </c>
      <c r="I38" s="53">
        <v>8</v>
      </c>
      <c r="J38" s="53">
        <v>8</v>
      </c>
      <c r="K38" s="55">
        <f t="shared" si="0"/>
        <v>55</v>
      </c>
      <c r="L38" s="94"/>
    </row>
    <row r="39" spans="1:12" s="43" customFormat="1" ht="24" customHeight="1" x14ac:dyDescent="0.35">
      <c r="A39" s="47">
        <v>33</v>
      </c>
      <c r="B39" s="74" t="s">
        <v>91</v>
      </c>
      <c r="C39" s="53">
        <v>8</v>
      </c>
      <c r="D39" s="53">
        <v>9</v>
      </c>
      <c r="E39" s="53">
        <v>8</v>
      </c>
      <c r="F39" s="53">
        <v>8</v>
      </c>
      <c r="G39" s="53">
        <v>8</v>
      </c>
      <c r="H39" s="53">
        <v>9</v>
      </c>
      <c r="I39" s="53">
        <v>10</v>
      </c>
      <c r="J39" s="53">
        <v>10</v>
      </c>
      <c r="K39" s="55">
        <f t="shared" si="0"/>
        <v>70</v>
      </c>
      <c r="L39" s="94"/>
    </row>
    <row r="40" spans="1:12" s="43" customFormat="1" ht="24" customHeight="1" x14ac:dyDescent="0.35">
      <c r="A40" s="47">
        <v>34</v>
      </c>
      <c r="B40" s="74" t="s">
        <v>34</v>
      </c>
      <c r="C40" s="53">
        <v>7</v>
      </c>
      <c r="D40" s="53">
        <v>7</v>
      </c>
      <c r="E40" s="53">
        <v>6</v>
      </c>
      <c r="F40" s="53">
        <v>5</v>
      </c>
      <c r="G40" s="53">
        <v>6</v>
      </c>
      <c r="H40" s="53">
        <v>5</v>
      </c>
      <c r="I40" s="53">
        <v>5</v>
      </c>
      <c r="J40" s="53">
        <v>7</v>
      </c>
      <c r="K40" s="55">
        <f t="shared" si="0"/>
        <v>48</v>
      </c>
      <c r="L40" s="94"/>
    </row>
    <row r="41" spans="1:12" s="43" customFormat="1" ht="24" customHeight="1" x14ac:dyDescent="0.35">
      <c r="A41" s="47">
        <v>35</v>
      </c>
      <c r="B41" s="74" t="s">
        <v>92</v>
      </c>
      <c r="C41" s="53">
        <v>4</v>
      </c>
      <c r="D41" s="53">
        <v>3</v>
      </c>
      <c r="E41" s="53">
        <v>3</v>
      </c>
      <c r="F41" s="53">
        <v>2</v>
      </c>
      <c r="G41" s="53">
        <v>2</v>
      </c>
      <c r="H41" s="53">
        <v>2</v>
      </c>
      <c r="I41" s="53">
        <v>2</v>
      </c>
      <c r="J41" s="53">
        <v>3</v>
      </c>
      <c r="K41" s="55">
        <f t="shared" si="0"/>
        <v>21</v>
      </c>
      <c r="L41" s="94"/>
    </row>
    <row r="42" spans="1:12" s="43" customFormat="1" ht="24" customHeight="1" x14ac:dyDescent="0.35">
      <c r="A42" s="47">
        <v>36</v>
      </c>
      <c r="B42" s="74" t="s">
        <v>44</v>
      </c>
      <c r="C42" s="53">
        <v>7</v>
      </c>
      <c r="D42" s="53">
        <v>7</v>
      </c>
      <c r="E42" s="53">
        <v>5</v>
      </c>
      <c r="F42" s="53">
        <v>4</v>
      </c>
      <c r="G42" s="53">
        <v>4</v>
      </c>
      <c r="H42" s="53">
        <v>5</v>
      </c>
      <c r="I42" s="53">
        <v>4</v>
      </c>
      <c r="J42" s="53">
        <v>5</v>
      </c>
      <c r="K42" s="55">
        <f t="shared" si="0"/>
        <v>41</v>
      </c>
      <c r="L42" s="94"/>
    </row>
    <row r="43" spans="1:12" s="43" customFormat="1" ht="24" customHeight="1" x14ac:dyDescent="0.35">
      <c r="A43" s="47">
        <v>37</v>
      </c>
      <c r="B43" s="74" t="s">
        <v>17</v>
      </c>
      <c r="C43" s="53">
        <v>8</v>
      </c>
      <c r="D43" s="53">
        <v>8</v>
      </c>
      <c r="E43" s="53">
        <v>7</v>
      </c>
      <c r="F43" s="53">
        <v>7</v>
      </c>
      <c r="G43" s="53">
        <v>8</v>
      </c>
      <c r="H43" s="53">
        <v>6</v>
      </c>
      <c r="I43" s="53">
        <v>8</v>
      </c>
      <c r="J43" s="53">
        <v>8</v>
      </c>
      <c r="K43" s="55">
        <f t="shared" si="0"/>
        <v>60</v>
      </c>
      <c r="L43" s="94"/>
    </row>
    <row r="44" spans="1:12" s="43" customFormat="1" ht="24" customHeight="1" x14ac:dyDescent="0.35">
      <c r="A44" s="47">
        <v>38</v>
      </c>
      <c r="B44" s="74" t="s">
        <v>18</v>
      </c>
      <c r="C44" s="53">
        <v>7</v>
      </c>
      <c r="D44" s="53">
        <v>8</v>
      </c>
      <c r="E44" s="53">
        <v>6</v>
      </c>
      <c r="F44" s="53">
        <v>5</v>
      </c>
      <c r="G44" s="53">
        <v>5</v>
      </c>
      <c r="H44" s="53">
        <v>6</v>
      </c>
      <c r="I44" s="53">
        <v>8</v>
      </c>
      <c r="J44" s="53">
        <v>7</v>
      </c>
      <c r="K44" s="55">
        <f t="shared" si="0"/>
        <v>52</v>
      </c>
      <c r="L44" s="94"/>
    </row>
    <row r="45" spans="1:12" s="43" customFormat="1" ht="24" customHeight="1" x14ac:dyDescent="0.35">
      <c r="A45" s="47">
        <v>39</v>
      </c>
      <c r="B45" s="74" t="s">
        <v>93</v>
      </c>
      <c r="C45" s="53">
        <v>7</v>
      </c>
      <c r="D45" s="53">
        <v>6</v>
      </c>
      <c r="E45" s="53">
        <v>6</v>
      </c>
      <c r="F45" s="53">
        <v>4</v>
      </c>
      <c r="G45" s="53">
        <v>3</v>
      </c>
      <c r="H45" s="53">
        <v>4</v>
      </c>
      <c r="I45" s="53">
        <v>4</v>
      </c>
      <c r="J45" s="53">
        <v>4</v>
      </c>
      <c r="K45" s="55">
        <f t="shared" si="0"/>
        <v>38</v>
      </c>
      <c r="L45" s="94"/>
    </row>
    <row r="46" spans="1:12" s="43" customFormat="1" ht="24" customHeight="1" x14ac:dyDescent="0.35">
      <c r="A46" s="47">
        <v>40</v>
      </c>
      <c r="B46" s="74" t="s">
        <v>20</v>
      </c>
      <c r="C46" s="53">
        <v>6</v>
      </c>
      <c r="D46" s="53">
        <v>5</v>
      </c>
      <c r="E46" s="53">
        <v>4</v>
      </c>
      <c r="F46" s="53">
        <v>2</v>
      </c>
      <c r="G46" s="53">
        <v>3</v>
      </c>
      <c r="H46" s="53">
        <v>3</v>
      </c>
      <c r="I46" s="53">
        <v>4</v>
      </c>
      <c r="J46" s="53">
        <v>3</v>
      </c>
      <c r="K46" s="55">
        <f t="shared" si="0"/>
        <v>30</v>
      </c>
      <c r="L46" s="94"/>
    </row>
    <row r="47" spans="1:12" s="43" customFormat="1" ht="24" customHeight="1" x14ac:dyDescent="0.35">
      <c r="A47" s="47">
        <v>41</v>
      </c>
      <c r="B47" s="74" t="s">
        <v>45</v>
      </c>
      <c r="C47" s="53">
        <v>8</v>
      </c>
      <c r="D47" s="53">
        <v>8</v>
      </c>
      <c r="E47" s="53">
        <v>9</v>
      </c>
      <c r="F47" s="53">
        <v>8</v>
      </c>
      <c r="G47" s="53">
        <v>10</v>
      </c>
      <c r="H47" s="53">
        <v>9</v>
      </c>
      <c r="I47" s="53">
        <v>9</v>
      </c>
      <c r="J47" s="53">
        <v>10</v>
      </c>
      <c r="K47" s="55">
        <f t="shared" si="0"/>
        <v>71</v>
      </c>
      <c r="L47" s="94"/>
    </row>
    <row r="48" spans="1:12" s="43" customFormat="1" ht="24" customHeight="1" x14ac:dyDescent="0.35">
      <c r="A48" s="47">
        <v>42</v>
      </c>
      <c r="B48" s="74" t="s">
        <v>22</v>
      </c>
      <c r="C48" s="53">
        <v>8</v>
      </c>
      <c r="D48" s="53">
        <v>8</v>
      </c>
      <c r="E48" s="53">
        <v>7</v>
      </c>
      <c r="F48" s="53">
        <v>6</v>
      </c>
      <c r="G48" s="53">
        <v>7</v>
      </c>
      <c r="H48" s="53">
        <v>7</v>
      </c>
      <c r="I48" s="53">
        <v>6</v>
      </c>
      <c r="J48" s="53">
        <v>9</v>
      </c>
      <c r="K48" s="55">
        <f t="shared" si="0"/>
        <v>58</v>
      </c>
      <c r="L48" s="94"/>
    </row>
    <row r="49" spans="1:12" s="43" customFormat="1" ht="24" customHeight="1" x14ac:dyDescent="0.35">
      <c r="A49" s="47">
        <v>43</v>
      </c>
      <c r="B49" s="74" t="s">
        <v>94</v>
      </c>
      <c r="C49" s="53">
        <v>3</v>
      </c>
      <c r="D49" s="53">
        <v>4</v>
      </c>
      <c r="E49" s="53">
        <v>4</v>
      </c>
      <c r="F49" s="53">
        <v>0</v>
      </c>
      <c r="G49" s="53">
        <v>2</v>
      </c>
      <c r="H49" s="53">
        <v>4</v>
      </c>
      <c r="I49" s="53">
        <v>4</v>
      </c>
      <c r="J49" s="53">
        <v>4</v>
      </c>
      <c r="K49" s="55">
        <f t="shared" si="0"/>
        <v>25</v>
      </c>
      <c r="L49" s="94"/>
    </row>
    <row r="50" spans="1:12" s="43" customFormat="1" ht="24" customHeight="1" thickBot="1" x14ac:dyDescent="0.4">
      <c r="A50" s="50">
        <v>44</v>
      </c>
      <c r="B50" s="75" t="s">
        <v>95</v>
      </c>
      <c r="C50" s="87">
        <v>10</v>
      </c>
      <c r="D50" s="87">
        <v>10</v>
      </c>
      <c r="E50" s="87">
        <v>8</v>
      </c>
      <c r="F50" s="87">
        <v>6</v>
      </c>
      <c r="G50" s="87">
        <v>9</v>
      </c>
      <c r="H50" s="87">
        <v>8</v>
      </c>
      <c r="I50" s="87">
        <v>8</v>
      </c>
      <c r="J50" s="87">
        <v>8</v>
      </c>
      <c r="K50" s="88">
        <f t="shared" si="0"/>
        <v>67</v>
      </c>
      <c r="L50" s="95"/>
    </row>
    <row r="52" spans="1:12" ht="17.399999999999999" x14ac:dyDescent="0.25">
      <c r="A52" s="19" t="s">
        <v>96</v>
      </c>
      <c r="L52" s="20"/>
    </row>
  </sheetData>
  <autoFilter ref="A6:L6">
    <sortState ref="A7:L35">
      <sortCondition ref="A6"/>
    </sortState>
  </autoFilter>
  <mergeCells count="3">
    <mergeCell ref="A1:L1"/>
    <mergeCell ref="A4:L4"/>
    <mergeCell ref="A5:L5"/>
  </mergeCells>
  <printOptions horizontalCentered="1"/>
  <pageMargins left="0" right="0" top="0.19685039370078741" bottom="0.19685039370078741" header="0.51181102362204722" footer="0.51181102362204722"/>
  <pageSetup paperSize="9" scale="80" fitToWidth="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topLeftCell="A16" zoomScale="80" zoomScaleNormal="100" zoomScaleSheetLayoutView="80" workbookViewId="0">
      <selection activeCell="G37" sqref="G37"/>
    </sheetView>
  </sheetViews>
  <sheetFormatPr defaultColWidth="9.109375" defaultRowHeight="20.399999999999999" x14ac:dyDescent="0.35"/>
  <cols>
    <col min="1" max="1" width="10.109375" style="6" customWidth="1"/>
    <col min="2" max="2" width="53.5546875" style="16" customWidth="1"/>
    <col min="3" max="3" width="13.44140625" style="16" hidden="1" customWidth="1"/>
    <col min="4" max="4" width="12.88671875" style="16" hidden="1" customWidth="1"/>
    <col min="5" max="5" width="12" style="16" hidden="1" customWidth="1"/>
    <col min="6" max="6" width="13.88671875" style="16" hidden="1" customWidth="1"/>
    <col min="7" max="7" width="18.44140625" style="16" customWidth="1"/>
    <col min="8" max="8" width="13.5546875" style="98" customWidth="1"/>
    <col min="9" max="9" width="9.109375" style="449"/>
    <col min="10" max="16384" width="9.109375" style="6"/>
  </cols>
  <sheetData>
    <row r="1" spans="1:13" ht="41.25" customHeight="1" x14ac:dyDescent="0.25">
      <c r="A1" s="491" t="s">
        <v>29</v>
      </c>
      <c r="B1" s="491"/>
      <c r="C1" s="491"/>
      <c r="D1" s="491"/>
      <c r="E1" s="491"/>
      <c r="F1" s="491"/>
      <c r="G1" s="491"/>
      <c r="H1" s="491"/>
      <c r="I1" s="426"/>
      <c r="J1" s="296"/>
      <c r="K1" s="296"/>
      <c r="L1" s="296"/>
      <c r="M1" s="44"/>
    </row>
    <row r="2" spans="1:13" ht="21" hidden="1" x14ac:dyDescent="0.25">
      <c r="B2" s="28"/>
      <c r="C2" s="29"/>
      <c r="D2" s="29"/>
      <c r="E2" s="29"/>
      <c r="F2" s="29"/>
      <c r="G2" s="29"/>
      <c r="H2" s="96"/>
      <c r="I2" s="447"/>
      <c r="J2" s="31"/>
      <c r="K2" s="31"/>
      <c r="L2" s="31"/>
      <c r="M2" s="31"/>
    </row>
    <row r="3" spans="1:13" x14ac:dyDescent="0.35">
      <c r="A3" s="198" t="s">
        <v>184</v>
      </c>
      <c r="B3" s="32"/>
      <c r="C3" s="33"/>
      <c r="D3" s="33"/>
      <c r="E3" s="34"/>
      <c r="F3" s="33"/>
      <c r="G3" s="27"/>
      <c r="H3" s="97" t="s">
        <v>7</v>
      </c>
      <c r="I3" s="448"/>
      <c r="J3" s="36"/>
      <c r="K3" s="36"/>
      <c r="L3" s="37"/>
    </row>
    <row r="4" spans="1:13" ht="21" x14ac:dyDescent="0.25">
      <c r="A4" s="544" t="s">
        <v>182</v>
      </c>
      <c r="B4" s="544"/>
      <c r="C4" s="544"/>
      <c r="D4" s="544"/>
      <c r="E4" s="544"/>
      <c r="F4" s="544"/>
      <c r="G4" s="544"/>
      <c r="H4" s="544"/>
      <c r="I4" s="446"/>
      <c r="J4" s="45"/>
      <c r="K4" s="45"/>
      <c r="L4" s="45"/>
      <c r="M4" s="45"/>
    </row>
    <row r="5" spans="1:13" ht="24.75" hidden="1" customHeight="1" x14ac:dyDescent="0.25">
      <c r="B5" s="543"/>
      <c r="C5" s="543"/>
      <c r="D5" s="543"/>
      <c r="E5" s="543"/>
      <c r="F5" s="543"/>
      <c r="G5" s="543"/>
      <c r="H5" s="543"/>
      <c r="I5" s="427"/>
      <c r="J5" s="46"/>
      <c r="K5" s="46"/>
      <c r="L5" s="46"/>
      <c r="M5" s="46"/>
    </row>
    <row r="6" spans="1:13" ht="22.2" customHeight="1" thickBot="1" x14ac:dyDescent="0.4"/>
    <row r="7" spans="1:13" s="13" customFormat="1" ht="42.75" customHeight="1" thickBot="1" x14ac:dyDescent="0.3">
      <c r="A7" s="436" t="s">
        <v>101</v>
      </c>
      <c r="B7" s="436" t="s">
        <v>8</v>
      </c>
      <c r="C7" s="437" t="s">
        <v>32</v>
      </c>
      <c r="D7" s="438" t="s">
        <v>33</v>
      </c>
      <c r="E7" s="438" t="s">
        <v>35</v>
      </c>
      <c r="F7" s="439" t="s">
        <v>35</v>
      </c>
      <c r="G7" s="440" t="s">
        <v>51</v>
      </c>
      <c r="H7" s="441" t="s">
        <v>2</v>
      </c>
      <c r="I7" s="450" t="s">
        <v>426</v>
      </c>
    </row>
    <row r="8" spans="1:13" ht="21.9" customHeight="1" x14ac:dyDescent="0.4">
      <c r="A8" s="431">
        <v>1</v>
      </c>
      <c r="B8" s="442" t="s">
        <v>127</v>
      </c>
      <c r="C8" s="432"/>
      <c r="D8" s="433"/>
      <c r="E8" s="434"/>
      <c r="F8" s="433"/>
      <c r="G8" s="304">
        <v>79</v>
      </c>
      <c r="H8" s="435">
        <v>1</v>
      </c>
      <c r="I8" s="453">
        <v>70</v>
      </c>
      <c r="J8" s="24"/>
    </row>
    <row r="9" spans="1:13" ht="21.9" customHeight="1" thickBot="1" x14ac:dyDescent="0.45">
      <c r="A9" s="303">
        <f t="shared" ref="A9:A14" si="0">ROW(A2)</f>
        <v>2</v>
      </c>
      <c r="B9" s="443" t="s">
        <v>46</v>
      </c>
      <c r="C9" s="297"/>
      <c r="D9" s="298"/>
      <c r="E9" s="299"/>
      <c r="F9" s="298"/>
      <c r="G9" s="305">
        <v>64</v>
      </c>
      <c r="H9" s="429">
        <v>2</v>
      </c>
      <c r="I9" s="454">
        <v>65</v>
      </c>
      <c r="J9" s="24"/>
    </row>
    <row r="10" spans="1:13" ht="21.9" customHeight="1" x14ac:dyDescent="0.4">
      <c r="A10" s="303">
        <f t="shared" si="0"/>
        <v>3</v>
      </c>
      <c r="B10" s="443" t="s">
        <v>415</v>
      </c>
      <c r="C10" s="300"/>
      <c r="D10" s="301"/>
      <c r="E10" s="302"/>
      <c r="F10" s="301"/>
      <c r="G10" s="304">
        <v>62</v>
      </c>
      <c r="H10" s="429">
        <v>3</v>
      </c>
      <c r="I10" s="454">
        <v>60</v>
      </c>
      <c r="J10" s="24"/>
    </row>
    <row r="11" spans="1:13" ht="21.9" customHeight="1" x14ac:dyDescent="0.35">
      <c r="A11" s="303">
        <f t="shared" si="0"/>
        <v>4</v>
      </c>
      <c r="B11" s="444" t="s">
        <v>416</v>
      </c>
      <c r="C11" s="158"/>
      <c r="D11" s="170"/>
      <c r="E11" s="118"/>
      <c r="F11" s="170"/>
      <c r="G11" s="306">
        <v>61</v>
      </c>
      <c r="H11" s="429">
        <v>4</v>
      </c>
      <c r="I11" s="451">
        <v>58</v>
      </c>
      <c r="J11" s="24"/>
    </row>
    <row r="12" spans="1:13" ht="21.9" customHeight="1" x14ac:dyDescent="0.35">
      <c r="A12" s="303">
        <f t="shared" si="0"/>
        <v>5</v>
      </c>
      <c r="B12" s="444" t="s">
        <v>38</v>
      </c>
      <c r="C12" s="158"/>
      <c r="D12" s="170"/>
      <c r="E12" s="118"/>
      <c r="F12" s="170"/>
      <c r="G12" s="306">
        <v>58</v>
      </c>
      <c r="H12" s="429">
        <v>5</v>
      </c>
      <c r="I12" s="451">
        <v>57</v>
      </c>
      <c r="J12" s="24"/>
    </row>
    <row r="13" spans="1:13" ht="21.9" customHeight="1" x14ac:dyDescent="0.35">
      <c r="A13" s="303">
        <f t="shared" si="0"/>
        <v>6</v>
      </c>
      <c r="B13" s="444" t="s">
        <v>417</v>
      </c>
      <c r="C13" s="174"/>
      <c r="D13" s="175"/>
      <c r="E13" s="84"/>
      <c r="F13" s="175"/>
      <c r="G13" s="306">
        <v>58</v>
      </c>
      <c r="H13" s="429">
        <v>5</v>
      </c>
      <c r="I13" s="451">
        <v>56</v>
      </c>
      <c r="J13" s="24"/>
    </row>
    <row r="14" spans="1:13" ht="21.9" customHeight="1" x14ac:dyDescent="0.35">
      <c r="A14" s="303">
        <f t="shared" si="0"/>
        <v>7</v>
      </c>
      <c r="B14" s="444" t="s">
        <v>40</v>
      </c>
      <c r="C14" s="176"/>
      <c r="D14" s="177"/>
      <c r="E14" s="159"/>
      <c r="F14" s="177"/>
      <c r="G14" s="306">
        <v>57</v>
      </c>
      <c r="H14" s="429">
        <v>7</v>
      </c>
      <c r="I14" s="451">
        <v>55</v>
      </c>
      <c r="J14" s="24"/>
    </row>
    <row r="15" spans="1:13" ht="21.9" customHeight="1" x14ac:dyDescent="0.35">
      <c r="A15" s="303">
        <v>8</v>
      </c>
      <c r="B15" s="444" t="s">
        <v>45</v>
      </c>
      <c r="C15" s="158"/>
      <c r="D15" s="170"/>
      <c r="E15" s="118"/>
      <c r="F15" s="170"/>
      <c r="G15" s="306">
        <v>56</v>
      </c>
      <c r="H15" s="429">
        <v>8</v>
      </c>
      <c r="I15" s="451">
        <v>54</v>
      </c>
      <c r="J15" s="24"/>
    </row>
    <row r="16" spans="1:13" ht="21.9" customHeight="1" x14ac:dyDescent="0.35">
      <c r="A16" s="303">
        <v>9</v>
      </c>
      <c r="B16" s="444" t="s">
        <v>41</v>
      </c>
      <c r="C16" s="158"/>
      <c r="D16" s="170"/>
      <c r="E16" s="118"/>
      <c r="F16" s="170"/>
      <c r="G16" s="306">
        <v>55</v>
      </c>
      <c r="H16" s="429">
        <v>9</v>
      </c>
      <c r="I16" s="451">
        <v>53</v>
      </c>
      <c r="J16" s="24"/>
    </row>
    <row r="17" spans="1:10" ht="21.9" customHeight="1" x14ac:dyDescent="0.35">
      <c r="A17" s="303">
        <f t="shared" ref="A17:A21" si="1">ROW(A10)</f>
        <v>10</v>
      </c>
      <c r="B17" s="444" t="s">
        <v>418</v>
      </c>
      <c r="C17" s="171"/>
      <c r="D17" s="172"/>
      <c r="E17" s="173"/>
      <c r="F17" s="172"/>
      <c r="G17" s="306">
        <v>55</v>
      </c>
      <c r="H17" s="429">
        <v>9</v>
      </c>
      <c r="I17" s="451">
        <v>53</v>
      </c>
      <c r="J17" s="24"/>
    </row>
    <row r="18" spans="1:10" ht="21.9" customHeight="1" x14ac:dyDescent="0.35">
      <c r="A18" s="303">
        <f t="shared" si="1"/>
        <v>11</v>
      </c>
      <c r="B18" s="444" t="s">
        <v>419</v>
      </c>
      <c r="C18" s="171"/>
      <c r="D18" s="172"/>
      <c r="E18" s="118"/>
      <c r="F18" s="170"/>
      <c r="G18" s="306">
        <v>53</v>
      </c>
      <c r="H18" s="429">
        <v>11</v>
      </c>
      <c r="I18" s="451">
        <v>51</v>
      </c>
      <c r="J18" s="24"/>
    </row>
    <row r="19" spans="1:10" ht="21.9" customHeight="1" x14ac:dyDescent="0.35">
      <c r="A19" s="303">
        <f t="shared" si="1"/>
        <v>12</v>
      </c>
      <c r="B19" s="444" t="s">
        <v>48</v>
      </c>
      <c r="C19" s="158"/>
      <c r="D19" s="170"/>
      <c r="E19" s="118"/>
      <c r="F19" s="170"/>
      <c r="G19" s="306">
        <v>51</v>
      </c>
      <c r="H19" s="429">
        <v>12</v>
      </c>
      <c r="I19" s="451">
        <v>50</v>
      </c>
      <c r="J19" s="24"/>
    </row>
    <row r="20" spans="1:10" ht="21.9" customHeight="1" x14ac:dyDescent="0.35">
      <c r="A20" s="303">
        <f t="shared" si="1"/>
        <v>13</v>
      </c>
      <c r="B20" s="444" t="s">
        <v>19</v>
      </c>
      <c r="C20" s="158"/>
      <c r="D20" s="170"/>
      <c r="E20" s="118"/>
      <c r="F20" s="170"/>
      <c r="G20" s="306">
        <v>49</v>
      </c>
      <c r="H20" s="429">
        <v>13</v>
      </c>
      <c r="I20" s="451">
        <v>49</v>
      </c>
      <c r="J20" s="24"/>
    </row>
    <row r="21" spans="1:10" ht="21.9" customHeight="1" x14ac:dyDescent="0.35">
      <c r="A21" s="303">
        <f t="shared" si="1"/>
        <v>14</v>
      </c>
      <c r="B21" s="444" t="s">
        <v>420</v>
      </c>
      <c r="C21" s="158"/>
      <c r="D21" s="170"/>
      <c r="E21" s="118"/>
      <c r="F21" s="170"/>
      <c r="G21" s="306">
        <v>49</v>
      </c>
      <c r="H21" s="429">
        <v>13</v>
      </c>
      <c r="I21" s="451">
        <v>49</v>
      </c>
      <c r="J21" s="24"/>
    </row>
    <row r="22" spans="1:10" ht="21.9" customHeight="1" x14ac:dyDescent="0.35">
      <c r="A22" s="308">
        <v>15</v>
      </c>
      <c r="B22" s="444" t="s">
        <v>421</v>
      </c>
      <c r="C22" s="158"/>
      <c r="D22" s="170"/>
      <c r="E22" s="118"/>
      <c r="F22" s="170"/>
      <c r="G22" s="306">
        <v>47</v>
      </c>
      <c r="H22" s="429">
        <v>15</v>
      </c>
      <c r="I22" s="451">
        <v>47</v>
      </c>
      <c r="J22" s="24"/>
    </row>
    <row r="23" spans="1:10" ht="21.9" customHeight="1" x14ac:dyDescent="0.35">
      <c r="A23" s="303">
        <f t="shared" ref="A23:A28" si="2">ROW(A16)</f>
        <v>16</v>
      </c>
      <c r="B23" s="444" t="s">
        <v>17</v>
      </c>
      <c r="C23" s="158"/>
      <c r="D23" s="170"/>
      <c r="E23" s="118"/>
      <c r="F23" s="170"/>
      <c r="G23" s="306">
        <v>44</v>
      </c>
      <c r="H23" s="429">
        <v>16</v>
      </c>
      <c r="I23" s="451">
        <v>46</v>
      </c>
      <c r="J23" s="24"/>
    </row>
    <row r="24" spans="1:10" ht="21.9" customHeight="1" x14ac:dyDescent="0.35">
      <c r="A24" s="303">
        <f t="shared" si="2"/>
        <v>17</v>
      </c>
      <c r="B24" s="444" t="s">
        <v>422</v>
      </c>
      <c r="C24" s="158"/>
      <c r="D24" s="170"/>
      <c r="E24" s="118"/>
      <c r="F24" s="170"/>
      <c r="G24" s="306">
        <v>42</v>
      </c>
      <c r="H24" s="429">
        <v>17</v>
      </c>
      <c r="I24" s="451">
        <v>45</v>
      </c>
      <c r="J24" s="24"/>
    </row>
    <row r="25" spans="1:10" ht="21.9" customHeight="1" x14ac:dyDescent="0.35">
      <c r="A25" s="303">
        <f t="shared" si="2"/>
        <v>18</v>
      </c>
      <c r="B25" s="444" t="s">
        <v>423</v>
      </c>
      <c r="C25" s="158"/>
      <c r="D25" s="170"/>
      <c r="E25" s="118"/>
      <c r="F25" s="170"/>
      <c r="G25" s="306">
        <v>40</v>
      </c>
      <c r="H25" s="429">
        <v>18</v>
      </c>
      <c r="I25" s="451">
        <v>44</v>
      </c>
      <c r="J25" s="24"/>
    </row>
    <row r="26" spans="1:10" ht="21.9" customHeight="1" x14ac:dyDescent="0.35">
      <c r="A26" s="303">
        <f t="shared" si="2"/>
        <v>19</v>
      </c>
      <c r="B26" s="444" t="s">
        <v>77</v>
      </c>
      <c r="C26" s="174"/>
      <c r="D26" s="175"/>
      <c r="E26" s="84"/>
      <c r="F26" s="175"/>
      <c r="G26" s="306">
        <v>40</v>
      </c>
      <c r="H26" s="429">
        <v>18</v>
      </c>
      <c r="I26" s="451">
        <v>43</v>
      </c>
      <c r="J26" s="24"/>
    </row>
    <row r="27" spans="1:10" ht="21.9" customHeight="1" x14ac:dyDescent="0.35">
      <c r="A27" s="303">
        <f t="shared" si="2"/>
        <v>20</v>
      </c>
      <c r="B27" s="321" t="s">
        <v>93</v>
      </c>
      <c r="C27" s="158"/>
      <c r="D27" s="170"/>
      <c r="E27" s="118"/>
      <c r="F27" s="170"/>
      <c r="G27" s="306">
        <v>35</v>
      </c>
      <c r="H27" s="429">
        <v>20</v>
      </c>
      <c r="I27" s="451">
        <v>42</v>
      </c>
      <c r="J27" s="24"/>
    </row>
    <row r="28" spans="1:10" ht="21.9" customHeight="1" x14ac:dyDescent="0.35">
      <c r="A28" s="303">
        <f t="shared" si="2"/>
        <v>21</v>
      </c>
      <c r="B28" s="444" t="s">
        <v>92</v>
      </c>
      <c r="C28" s="158"/>
      <c r="D28" s="170"/>
      <c r="E28" s="118"/>
      <c r="F28" s="170"/>
      <c r="G28" s="306">
        <v>29</v>
      </c>
      <c r="H28" s="429">
        <v>21</v>
      </c>
      <c r="I28" s="451">
        <v>41</v>
      </c>
      <c r="J28" s="24"/>
    </row>
    <row r="29" spans="1:10" ht="21.9" customHeight="1" x14ac:dyDescent="0.35">
      <c r="A29" s="303">
        <v>22</v>
      </c>
      <c r="B29" s="444" t="s">
        <v>94</v>
      </c>
      <c r="C29" s="174"/>
      <c r="D29" s="175"/>
      <c r="E29" s="84"/>
      <c r="F29" s="175"/>
      <c r="G29" s="306">
        <v>28</v>
      </c>
      <c r="H29" s="429">
        <v>22</v>
      </c>
      <c r="I29" s="451">
        <v>40</v>
      </c>
      <c r="J29" s="24"/>
    </row>
    <row r="30" spans="1:10" ht="21.9" customHeight="1" x14ac:dyDescent="0.35">
      <c r="A30" s="303">
        <f t="shared" ref="A30:A35" si="3">ROW(A23)</f>
        <v>23</v>
      </c>
      <c r="B30" s="444" t="s">
        <v>86</v>
      </c>
      <c r="C30" s="158"/>
      <c r="D30" s="170"/>
      <c r="E30" s="118"/>
      <c r="F30" s="170"/>
      <c r="G30" s="306">
        <v>27</v>
      </c>
      <c r="H30" s="429">
        <v>23</v>
      </c>
      <c r="I30" s="451">
        <v>39</v>
      </c>
      <c r="J30" s="24"/>
    </row>
    <row r="31" spans="1:10" ht="21.9" customHeight="1" x14ac:dyDescent="0.35">
      <c r="A31" s="303">
        <f t="shared" si="3"/>
        <v>24</v>
      </c>
      <c r="B31" s="321" t="s">
        <v>81</v>
      </c>
      <c r="C31" s="158"/>
      <c r="D31" s="170"/>
      <c r="E31" s="118"/>
      <c r="F31" s="170"/>
      <c r="G31" s="306">
        <v>24</v>
      </c>
      <c r="H31" s="429">
        <v>24</v>
      </c>
      <c r="I31" s="451">
        <v>38</v>
      </c>
      <c r="J31" s="24"/>
    </row>
    <row r="32" spans="1:10" ht="21.9" customHeight="1" x14ac:dyDescent="0.35">
      <c r="A32" s="303">
        <f t="shared" si="3"/>
        <v>25</v>
      </c>
      <c r="B32" s="444" t="s">
        <v>18</v>
      </c>
      <c r="C32" s="158"/>
      <c r="D32" s="170"/>
      <c r="E32" s="118"/>
      <c r="F32" s="170"/>
      <c r="G32" s="306">
        <v>22</v>
      </c>
      <c r="H32" s="429">
        <v>24</v>
      </c>
      <c r="I32" s="451">
        <v>38</v>
      </c>
      <c r="J32" s="24"/>
    </row>
    <row r="33" spans="1:10" ht="21.9" customHeight="1" x14ac:dyDescent="0.35">
      <c r="A33" s="303">
        <f t="shared" si="3"/>
        <v>26</v>
      </c>
      <c r="B33" s="444" t="s">
        <v>424</v>
      </c>
      <c r="C33" s="176"/>
      <c r="D33" s="177"/>
      <c r="E33" s="159"/>
      <c r="F33" s="177"/>
      <c r="G33" s="306">
        <v>21</v>
      </c>
      <c r="H33" s="429">
        <v>26</v>
      </c>
      <c r="I33" s="451">
        <v>36</v>
      </c>
      <c r="J33" s="24"/>
    </row>
    <row r="34" spans="1:10" ht="21.9" customHeight="1" x14ac:dyDescent="0.35">
      <c r="A34" s="303">
        <f t="shared" si="3"/>
        <v>27</v>
      </c>
      <c r="B34" s="444" t="s">
        <v>88</v>
      </c>
      <c r="C34" s="158"/>
      <c r="D34" s="170"/>
      <c r="E34" s="118"/>
      <c r="F34" s="170"/>
      <c r="G34" s="306">
        <v>19</v>
      </c>
      <c r="H34" s="429">
        <v>27</v>
      </c>
      <c r="I34" s="451">
        <v>35</v>
      </c>
      <c r="J34" s="24"/>
    </row>
    <row r="35" spans="1:10" ht="21.9" customHeight="1" x14ac:dyDescent="0.35">
      <c r="A35" s="303">
        <f t="shared" si="3"/>
        <v>28</v>
      </c>
      <c r="B35" s="444" t="s">
        <v>425</v>
      </c>
      <c r="C35" s="158"/>
      <c r="D35" s="170"/>
      <c r="E35" s="118"/>
      <c r="F35" s="170"/>
      <c r="G35" s="306">
        <v>18</v>
      </c>
      <c r="H35" s="429">
        <v>28</v>
      </c>
      <c r="I35" s="451">
        <v>34</v>
      </c>
      <c r="J35" s="24"/>
    </row>
    <row r="36" spans="1:10" ht="21.9" customHeight="1" x14ac:dyDescent="0.35">
      <c r="A36" s="308">
        <v>29</v>
      </c>
      <c r="B36" s="444" t="s">
        <v>84</v>
      </c>
      <c r="C36" s="158"/>
      <c r="D36" s="170"/>
      <c r="E36" s="118"/>
      <c r="F36" s="170"/>
      <c r="G36" s="306">
        <v>15</v>
      </c>
      <c r="H36" s="429">
        <v>29</v>
      </c>
      <c r="I36" s="451">
        <v>33</v>
      </c>
      <c r="J36" s="24"/>
    </row>
    <row r="37" spans="1:10" ht="21.9" customHeight="1" thickBot="1" x14ac:dyDescent="0.4">
      <c r="A37" s="428">
        <f t="shared" ref="A37" si="4">ROW(A30)</f>
        <v>30</v>
      </c>
      <c r="B37" s="445" t="s">
        <v>75</v>
      </c>
      <c r="C37" s="199"/>
      <c r="D37" s="200"/>
      <c r="E37" s="201"/>
      <c r="F37" s="200"/>
      <c r="G37" s="307">
        <v>0</v>
      </c>
      <c r="H37" s="430"/>
      <c r="I37" s="452"/>
      <c r="J37" s="24"/>
    </row>
    <row r="38" spans="1:10" ht="35.4" customHeight="1" x14ac:dyDescent="0.35">
      <c r="A38" s="112" t="s">
        <v>5</v>
      </c>
      <c r="B38" s="81"/>
      <c r="C38" s="81"/>
      <c r="D38" s="81"/>
      <c r="E38" s="81"/>
      <c r="F38" s="81"/>
      <c r="G38" s="81"/>
      <c r="H38" s="202"/>
    </row>
  </sheetData>
  <autoFilter ref="B7:H7">
    <sortState ref="B8:I55">
      <sortCondition descending="1" ref="G7"/>
    </sortState>
  </autoFilter>
  <sortState ref="B8:H45">
    <sortCondition descending="1" ref="G8:G45"/>
  </sortState>
  <mergeCells count="3">
    <mergeCell ref="B5:H5"/>
    <mergeCell ref="A1:H1"/>
    <mergeCell ref="A4:H4"/>
  </mergeCells>
  <phoneticPr fontId="3" type="noConversion"/>
  <conditionalFormatting sqref="H2:H3 H5:H1048576">
    <cfRule type="cellIs" dxfId="0" priority="2" operator="between">
      <formula>1</formula>
      <formula>3</formula>
    </cfRule>
  </conditionalFormatting>
  <printOptions horizontalCentered="1"/>
  <pageMargins left="0.59055118110236227" right="0" top="0.19685039370078741" bottom="0.19685039370078741" header="0.51181102362204722" footer="0.51181102362204722"/>
  <pageSetup paperSize="9" scale="76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14</vt:i4>
      </vt:variant>
    </vt:vector>
  </HeadingPairs>
  <TitlesOfParts>
    <vt:vector size="21" baseType="lpstr">
      <vt:lpstr>военная подготовка итог команды</vt:lpstr>
      <vt:lpstr>Сборка и разборка Ком</vt:lpstr>
      <vt:lpstr>АК по местам лично</vt:lpstr>
      <vt:lpstr>разборка л.ком. </vt:lpstr>
      <vt:lpstr>строй 1 судья</vt:lpstr>
      <vt:lpstr>строй 2 судья</vt:lpstr>
      <vt:lpstr>строевая подготовка</vt:lpstr>
      <vt:lpstr>'АК по местам лично'!Заголовки_для_печати</vt:lpstr>
      <vt:lpstr>'военная подготовка итог команды'!Заголовки_для_печати</vt:lpstr>
      <vt:lpstr>'разборка л.ком. '!Заголовки_для_печати</vt:lpstr>
      <vt:lpstr>'Сборка и разборка Ком'!Заголовки_для_печати</vt:lpstr>
      <vt:lpstr>'строевая подготовка'!Заголовки_для_печати</vt:lpstr>
      <vt:lpstr>'строй 1 судья'!Заголовки_для_печати</vt:lpstr>
      <vt:lpstr>'строй 2 судья'!Заголовки_для_печати</vt:lpstr>
      <vt:lpstr>'АК по местам лично'!Область_печати</vt:lpstr>
      <vt:lpstr>'военная подготовка итог команды'!Область_печати</vt:lpstr>
      <vt:lpstr>'разборка л.ком. '!Область_печати</vt:lpstr>
      <vt:lpstr>'Сборка и разборка Ком'!Область_печати</vt:lpstr>
      <vt:lpstr>'строевая подготовка'!Область_печати</vt:lpstr>
      <vt:lpstr>'строй 1 судья'!Область_печати</vt:lpstr>
      <vt:lpstr>'строй 2 судья'!Область_печати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2024-05-17T14:15:03Z</cp:lastPrinted>
  <dcterms:created xsi:type="dcterms:W3CDTF">1996-10-08T23:32:33Z</dcterms:created>
  <dcterms:modified xsi:type="dcterms:W3CDTF">2024-05-17T14:22:10Z</dcterms:modified>
</cp:coreProperties>
</file>